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ebrazil/Desktop/loys/"/>
    </mc:Choice>
  </mc:AlternateContent>
  <xr:revisionPtr revIDLastSave="0" documentId="13_ncr:1_{4DB4B72B-C3FF-5149-80F5-568F17A26915}" xr6:coauthVersionLast="47" xr6:coauthVersionMax="47" xr10:uidLastSave="{00000000-0000-0000-0000-000000000000}"/>
  <bookViews>
    <workbookView xWindow="0" yWindow="500" windowWidth="28800" windowHeight="17500" activeTab="1" xr2:uid="{B44B3249-ADCF-CB44-8C1E-181EBA6D7EDD}"/>
  </bookViews>
  <sheets>
    <sheet name="Start Up Costs " sheetId="10" r:id="rId1"/>
    <sheet name="Income Statement Year 1 " sheetId="1" r:id="rId2"/>
    <sheet name="Income Statement Year 2 " sheetId="2" r:id="rId3"/>
    <sheet name="Income Statement Year 3" sheetId="3" r:id="rId4"/>
    <sheet name="Cash Flow Year 1 " sheetId="4" r:id="rId5"/>
    <sheet name="Cash Flow Year 2" sheetId="5" r:id="rId6"/>
    <sheet name="Cash Flow Year 3" sheetId="6" r:id="rId7"/>
    <sheet name="Balance Sheet Year 1 " sheetId="7" r:id="rId8"/>
    <sheet name="Balance Sheet Year 2 " sheetId="8" r:id="rId9"/>
    <sheet name="Balance Sheet Year 3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2" i="9" s="1"/>
  <c r="B10" i="9"/>
  <c r="B11" i="8"/>
  <c r="B10" i="8"/>
  <c r="B6" i="9"/>
  <c r="B12" i="8"/>
  <c r="B6" i="8"/>
  <c r="B15" i="7"/>
  <c r="B11" i="7"/>
  <c r="B10" i="7"/>
  <c r="B15" i="9" l="1"/>
  <c r="B16" i="9" s="1"/>
  <c r="B15" i="8"/>
  <c r="B16" i="8" s="1"/>
  <c r="B18" i="9"/>
  <c r="B18" i="8"/>
  <c r="B16" i="7" l="1"/>
  <c r="B12" i="7"/>
  <c r="B6" i="7"/>
  <c r="M35" i="6"/>
  <c r="L35" i="6"/>
  <c r="K35" i="6"/>
  <c r="J35" i="6"/>
  <c r="I35" i="6"/>
  <c r="I38" i="6" s="1"/>
  <c r="I40" i="6" s="1"/>
  <c r="H35" i="6"/>
  <c r="H38" i="6" s="1"/>
  <c r="H40" i="6" s="1"/>
  <c r="G35" i="6"/>
  <c r="G38" i="6" s="1"/>
  <c r="G40" i="6" s="1"/>
  <c r="F35" i="6"/>
  <c r="F38" i="6" s="1"/>
  <c r="F40" i="6" s="1"/>
  <c r="E35" i="6"/>
  <c r="D35" i="6"/>
  <c r="C35" i="6"/>
  <c r="B35" i="6"/>
  <c r="M33" i="6"/>
  <c r="M36" i="6" s="1"/>
  <c r="L33" i="6"/>
  <c r="L36" i="6" s="1"/>
  <c r="K33" i="6"/>
  <c r="K36" i="6" s="1"/>
  <c r="J33" i="6"/>
  <c r="J36" i="6" s="1"/>
  <c r="I33" i="6"/>
  <c r="I36" i="6" s="1"/>
  <c r="H33" i="6"/>
  <c r="H36" i="6" s="1"/>
  <c r="G33" i="6"/>
  <c r="G36" i="6" s="1"/>
  <c r="F33" i="6"/>
  <c r="F36" i="6" s="1"/>
  <c r="E33" i="6"/>
  <c r="E36" i="6" s="1"/>
  <c r="D33" i="6"/>
  <c r="D36" i="6" s="1"/>
  <c r="C33" i="6"/>
  <c r="C36" i="6" s="1"/>
  <c r="B33" i="6"/>
  <c r="B36" i="6" s="1"/>
  <c r="M30" i="6"/>
  <c r="L30" i="6"/>
  <c r="K30" i="6"/>
  <c r="J30" i="6"/>
  <c r="I30" i="6"/>
  <c r="H30" i="6"/>
  <c r="G30" i="6"/>
  <c r="F30" i="6"/>
  <c r="E30" i="6"/>
  <c r="D30" i="6"/>
  <c r="C30" i="6"/>
  <c r="B30" i="6"/>
  <c r="J22" i="6"/>
  <c r="C22" i="6"/>
  <c r="M22" i="6"/>
  <c r="L22" i="6"/>
  <c r="K22" i="6"/>
  <c r="I22" i="6"/>
  <c r="H22" i="6"/>
  <c r="G22" i="6"/>
  <c r="F22" i="6"/>
  <c r="E22" i="6"/>
  <c r="D22" i="6"/>
  <c r="B22" i="6"/>
  <c r="C19" i="3"/>
  <c r="B12" i="3"/>
  <c r="C12" i="3"/>
  <c r="D12" i="3"/>
  <c r="E12" i="3"/>
  <c r="F12" i="3"/>
  <c r="G12" i="3"/>
  <c r="H12" i="3"/>
  <c r="I12" i="3"/>
  <c r="J12" i="3"/>
  <c r="K12" i="3"/>
  <c r="L12" i="3"/>
  <c r="M12" i="3"/>
  <c r="D34" i="5"/>
  <c r="J34" i="5"/>
  <c r="K34" i="5"/>
  <c r="L34" i="5"/>
  <c r="B34" i="5"/>
  <c r="F32" i="5"/>
  <c r="F35" i="5" s="1"/>
  <c r="H32" i="5"/>
  <c r="H35" i="5" s="1"/>
  <c r="B32" i="5"/>
  <c r="B35" i="5"/>
  <c r="M29" i="5"/>
  <c r="M32" i="5" s="1"/>
  <c r="M35" i="5" s="1"/>
  <c r="L29" i="5"/>
  <c r="L32" i="5" s="1"/>
  <c r="L35" i="5" s="1"/>
  <c r="K29" i="5"/>
  <c r="J29" i="5"/>
  <c r="I29" i="5"/>
  <c r="H29" i="5"/>
  <c r="G29" i="5"/>
  <c r="F29" i="5"/>
  <c r="E29" i="5"/>
  <c r="E32" i="5" s="1"/>
  <c r="E35" i="5" s="1"/>
  <c r="D29" i="5"/>
  <c r="D32" i="5" s="1"/>
  <c r="D35" i="5" s="1"/>
  <c r="C29" i="5"/>
  <c r="B29" i="5"/>
  <c r="M21" i="5"/>
  <c r="L21" i="5"/>
  <c r="K21" i="5"/>
  <c r="K32" i="5" s="1"/>
  <c r="K35" i="5" s="1"/>
  <c r="J21" i="5"/>
  <c r="J32" i="5" s="1"/>
  <c r="J35" i="5" s="1"/>
  <c r="I21" i="5"/>
  <c r="I32" i="5" s="1"/>
  <c r="I35" i="5" s="1"/>
  <c r="H21" i="5"/>
  <c r="G21" i="5"/>
  <c r="G32" i="5" s="1"/>
  <c r="G35" i="5" s="1"/>
  <c r="F21" i="5"/>
  <c r="E21" i="5"/>
  <c r="D21" i="5"/>
  <c r="C21" i="5"/>
  <c r="C32" i="5" s="1"/>
  <c r="C35" i="5" s="1"/>
  <c r="B21" i="5"/>
  <c r="I10" i="5"/>
  <c r="I34" i="5" s="1"/>
  <c r="H10" i="5"/>
  <c r="H34" i="5" s="1"/>
  <c r="F10" i="5"/>
  <c r="F34" i="5" s="1"/>
  <c r="D10" i="5"/>
  <c r="M10" i="5"/>
  <c r="M34" i="5" s="1"/>
  <c r="L10" i="5"/>
  <c r="K10" i="5"/>
  <c r="J10" i="5"/>
  <c r="G10" i="5"/>
  <c r="G34" i="5" s="1"/>
  <c r="E10" i="5"/>
  <c r="E34" i="5" s="1"/>
  <c r="C10" i="5"/>
  <c r="C34" i="5" s="1"/>
  <c r="B10" i="5"/>
  <c r="B12" i="5" s="1"/>
  <c r="C38" i="4"/>
  <c r="D38" i="4"/>
  <c r="E38" i="4"/>
  <c r="F38" i="4"/>
  <c r="G38" i="4"/>
  <c r="H38" i="4"/>
  <c r="I38" i="4"/>
  <c r="J38" i="4"/>
  <c r="K38" i="4"/>
  <c r="L38" i="4"/>
  <c r="M38" i="4"/>
  <c r="B38" i="4"/>
  <c r="C36" i="4"/>
  <c r="D36" i="4"/>
  <c r="E36" i="4"/>
  <c r="F36" i="4"/>
  <c r="G36" i="4"/>
  <c r="H36" i="4"/>
  <c r="I36" i="4"/>
  <c r="J36" i="4"/>
  <c r="K36" i="4"/>
  <c r="L36" i="4"/>
  <c r="M36" i="4"/>
  <c r="B36" i="4"/>
  <c r="B33" i="4"/>
  <c r="C28" i="4"/>
  <c r="D28" i="4"/>
  <c r="E28" i="4"/>
  <c r="F28" i="4"/>
  <c r="G28" i="4"/>
  <c r="H28" i="4"/>
  <c r="I28" i="4"/>
  <c r="J28" i="4"/>
  <c r="K28" i="4"/>
  <c r="L28" i="4"/>
  <c r="M28" i="4"/>
  <c r="B28" i="4"/>
  <c r="C21" i="4"/>
  <c r="C31" i="4" s="1"/>
  <c r="C34" i="4" s="1"/>
  <c r="D21" i="4"/>
  <c r="D31" i="4" s="1"/>
  <c r="D34" i="4" s="1"/>
  <c r="E21" i="4"/>
  <c r="E31" i="4" s="1"/>
  <c r="E34" i="4" s="1"/>
  <c r="F21" i="4"/>
  <c r="F31" i="4" s="1"/>
  <c r="F34" i="4" s="1"/>
  <c r="G21" i="4"/>
  <c r="G31" i="4" s="1"/>
  <c r="G34" i="4" s="1"/>
  <c r="H21" i="4"/>
  <c r="H31" i="4" s="1"/>
  <c r="H34" i="4" s="1"/>
  <c r="I21" i="4"/>
  <c r="I31" i="4" s="1"/>
  <c r="I34" i="4" s="1"/>
  <c r="J21" i="4"/>
  <c r="J31" i="4" s="1"/>
  <c r="J34" i="4" s="1"/>
  <c r="K21" i="4"/>
  <c r="K31" i="4" s="1"/>
  <c r="K34" i="4" s="1"/>
  <c r="L21" i="4"/>
  <c r="L31" i="4" s="1"/>
  <c r="L34" i="4" s="1"/>
  <c r="M21" i="4"/>
  <c r="M31" i="4" s="1"/>
  <c r="M34" i="4" s="1"/>
  <c r="B21" i="4"/>
  <c r="B31" i="4" s="1"/>
  <c r="B34" i="4" s="1"/>
  <c r="B9" i="4"/>
  <c r="N27" i="3"/>
  <c r="C27" i="3"/>
  <c r="D27" i="3"/>
  <c r="E27" i="3"/>
  <c r="F27" i="3"/>
  <c r="G27" i="3"/>
  <c r="H27" i="3"/>
  <c r="I27" i="3"/>
  <c r="J27" i="3"/>
  <c r="K27" i="3"/>
  <c r="L27" i="3"/>
  <c r="M27" i="3"/>
  <c r="B27" i="3"/>
  <c r="L19" i="3"/>
  <c r="K19" i="3"/>
  <c r="I19" i="3"/>
  <c r="G19" i="3"/>
  <c r="F19" i="3"/>
  <c r="D19" i="3"/>
  <c r="M19" i="3"/>
  <c r="C31" i="2"/>
  <c r="B31" i="2"/>
  <c r="C30" i="2"/>
  <c r="B30" i="2"/>
  <c r="C29" i="2"/>
  <c r="B29" i="2"/>
  <c r="N27" i="2"/>
  <c r="C27" i="2"/>
  <c r="D27" i="2"/>
  <c r="E27" i="2"/>
  <c r="F27" i="2"/>
  <c r="G27" i="2"/>
  <c r="H27" i="2"/>
  <c r="I27" i="2"/>
  <c r="J27" i="2"/>
  <c r="K27" i="2"/>
  <c r="L27" i="2"/>
  <c r="M27" i="2"/>
  <c r="B27" i="2"/>
  <c r="L19" i="2"/>
  <c r="K19" i="2"/>
  <c r="I19" i="2"/>
  <c r="G19" i="2"/>
  <c r="F19" i="2"/>
  <c r="D19" i="2"/>
  <c r="C19" i="2"/>
  <c r="N18" i="2"/>
  <c r="N17" i="2"/>
  <c r="N16" i="2"/>
  <c r="N15" i="2"/>
  <c r="J19" i="2"/>
  <c r="N17" i="1"/>
  <c r="N16" i="1"/>
  <c r="N15" i="1"/>
  <c r="N14" i="1"/>
  <c r="M19" i="2"/>
  <c r="N25" i="3"/>
  <c r="N24" i="3"/>
  <c r="J19" i="3"/>
  <c r="H19" i="3"/>
  <c r="E19" i="3"/>
  <c r="B19" i="3"/>
  <c r="N18" i="3"/>
  <c r="N17" i="3"/>
  <c r="N16" i="3"/>
  <c r="N15" i="3"/>
  <c r="N25" i="2"/>
  <c r="N24" i="2"/>
  <c r="H19" i="2"/>
  <c r="E19" i="2"/>
  <c r="B19" i="2"/>
  <c r="C26" i="1"/>
  <c r="D26" i="1"/>
  <c r="E26" i="1"/>
  <c r="F26" i="1"/>
  <c r="G26" i="1"/>
  <c r="H26" i="1"/>
  <c r="I26" i="1"/>
  <c r="J26" i="1"/>
  <c r="K26" i="1"/>
  <c r="L26" i="1"/>
  <c r="M26" i="1"/>
  <c r="B26" i="1"/>
  <c r="M18" i="1"/>
  <c r="L18" i="1"/>
  <c r="K18" i="1"/>
  <c r="J18" i="1"/>
  <c r="H18" i="1"/>
  <c r="G18" i="1"/>
  <c r="F18" i="1"/>
  <c r="E18" i="1"/>
  <c r="D18" i="1"/>
  <c r="B18" i="1"/>
  <c r="B18" i="7" l="1"/>
  <c r="K38" i="6"/>
  <c r="K40" i="6" s="1"/>
  <c r="B38" i="6"/>
  <c r="B40" i="6" s="1"/>
  <c r="C5" i="6" s="1"/>
  <c r="D38" i="6"/>
  <c r="D40" i="6" s="1"/>
  <c r="L38" i="6"/>
  <c r="L40" i="6" s="1"/>
  <c r="J38" i="6"/>
  <c r="J40" i="6" s="1"/>
  <c r="C38" i="6"/>
  <c r="C40" i="6" s="1"/>
  <c r="E38" i="6"/>
  <c r="E40" i="6" s="1"/>
  <c r="M38" i="6"/>
  <c r="M40" i="6" s="1"/>
  <c r="D11" i="6"/>
  <c r="C11" i="6"/>
  <c r="B11" i="6"/>
  <c r="B13" i="6" s="1"/>
  <c r="C13" i="6"/>
  <c r="H37" i="5"/>
  <c r="H39" i="5" s="1"/>
  <c r="G37" i="5"/>
  <c r="G39" i="5" s="1"/>
  <c r="I37" i="5"/>
  <c r="I39" i="5" s="1"/>
  <c r="F37" i="5"/>
  <c r="F39" i="5" s="1"/>
  <c r="K37" i="5"/>
  <c r="K39" i="5" s="1"/>
  <c r="D37" i="5"/>
  <c r="D39" i="5" s="1"/>
  <c r="L37" i="5"/>
  <c r="L39" i="5" s="1"/>
  <c r="B37" i="5"/>
  <c r="B39" i="5" s="1"/>
  <c r="C4" i="5" s="1"/>
  <c r="C12" i="5" s="1"/>
  <c r="J37" i="5"/>
  <c r="J39" i="5" s="1"/>
  <c r="C37" i="5"/>
  <c r="C39" i="5" s="1"/>
  <c r="E37" i="5"/>
  <c r="E39" i="5" s="1"/>
  <c r="M37" i="5"/>
  <c r="M39" i="5" s="1"/>
  <c r="N19" i="3"/>
  <c r="N19" i="2"/>
  <c r="N18" i="1"/>
  <c r="N26" i="1"/>
  <c r="D5" i="6" l="1"/>
  <c r="D4" i="5"/>
  <c r="E5" i="6" l="1"/>
  <c r="D13" i="6"/>
  <c r="E4" i="5"/>
  <c r="D12" i="5"/>
  <c r="E11" i="6" l="1"/>
  <c r="E13" i="6"/>
  <c r="F5" i="6"/>
  <c r="E12" i="5"/>
  <c r="F4" i="5"/>
  <c r="F11" i="6" l="1"/>
  <c r="G5" i="6"/>
  <c r="F13" i="6"/>
  <c r="G4" i="5"/>
  <c r="F12" i="5"/>
  <c r="G11" i="6" l="1"/>
  <c r="H5" i="6"/>
  <c r="G13" i="6"/>
  <c r="H4" i="5"/>
  <c r="G12" i="5"/>
  <c r="H11" i="6" l="1"/>
  <c r="I5" i="6"/>
  <c r="H13" i="6"/>
  <c r="I4" i="5"/>
  <c r="H12" i="5"/>
  <c r="I11" i="6" l="1"/>
  <c r="J5" i="6"/>
  <c r="I13" i="6"/>
  <c r="J4" i="5"/>
  <c r="I12" i="5"/>
  <c r="J11" i="6" l="1"/>
  <c r="K5" i="6"/>
  <c r="J13" i="6"/>
  <c r="K4" i="5"/>
  <c r="J12" i="5"/>
  <c r="K11" i="6" l="1"/>
  <c r="L5" i="6"/>
  <c r="K13" i="6"/>
  <c r="M11" i="6"/>
  <c r="L4" i="5"/>
  <c r="K12" i="5"/>
  <c r="L11" i="6" l="1"/>
  <c r="L13" i="6"/>
  <c r="M5" i="6"/>
  <c r="M13" i="6" s="1"/>
  <c r="M4" i="5"/>
  <c r="M12" i="5" s="1"/>
  <c r="L12" i="5"/>
  <c r="N24" i="1" l="1"/>
  <c r="N23" i="1"/>
  <c r="N4" i="2" l="1"/>
  <c r="M11" i="3"/>
  <c r="L11" i="3"/>
  <c r="K11" i="3"/>
  <c r="J11" i="3"/>
  <c r="I11" i="3"/>
  <c r="H11" i="3"/>
  <c r="G11" i="3"/>
  <c r="F11" i="3"/>
  <c r="E11" i="3"/>
  <c r="D11" i="3"/>
  <c r="C11" i="3"/>
  <c r="B11" i="3"/>
  <c r="M10" i="3"/>
  <c r="L10" i="3"/>
  <c r="K10" i="3"/>
  <c r="J10" i="3"/>
  <c r="I10" i="3"/>
  <c r="H10" i="3"/>
  <c r="G10" i="3"/>
  <c r="F10" i="3"/>
  <c r="E10" i="3"/>
  <c r="D10" i="3"/>
  <c r="C10" i="3"/>
  <c r="B10" i="3"/>
  <c r="M9" i="3"/>
  <c r="L9" i="3"/>
  <c r="K9" i="3"/>
  <c r="J9" i="3"/>
  <c r="I9" i="3"/>
  <c r="H9" i="3"/>
  <c r="G9" i="3"/>
  <c r="F9" i="3"/>
  <c r="E9" i="3"/>
  <c r="D9" i="3"/>
  <c r="C9" i="3"/>
  <c r="B9" i="3"/>
  <c r="N6" i="3"/>
  <c r="N5" i="3"/>
  <c r="N4" i="3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N6" i="2"/>
  <c r="N5" i="2"/>
  <c r="M21" i="3" l="1"/>
  <c r="M29" i="3" s="1"/>
  <c r="C21" i="3"/>
  <c r="C29" i="3" s="1"/>
  <c r="D21" i="3"/>
  <c r="D29" i="3" s="1"/>
  <c r="H12" i="2"/>
  <c r="H21" i="2" s="1"/>
  <c r="H29" i="2" s="1"/>
  <c r="E21" i="3"/>
  <c r="E29" i="3" s="1"/>
  <c r="F21" i="3"/>
  <c r="F29" i="3" s="1"/>
  <c r="G21" i="3"/>
  <c r="G29" i="3" s="1"/>
  <c r="H21" i="3"/>
  <c r="H29" i="3" s="1"/>
  <c r="I21" i="3"/>
  <c r="I29" i="3" s="1"/>
  <c r="J21" i="3"/>
  <c r="J29" i="3" s="1"/>
  <c r="N11" i="3"/>
  <c r="K21" i="3"/>
  <c r="K29" i="3" s="1"/>
  <c r="L21" i="3"/>
  <c r="L29" i="3" s="1"/>
  <c r="N10" i="3"/>
  <c r="M12" i="2"/>
  <c r="M21" i="2" s="1"/>
  <c r="M29" i="2" s="1"/>
  <c r="L12" i="2"/>
  <c r="L21" i="2" s="1"/>
  <c r="L29" i="2" s="1"/>
  <c r="K12" i="2"/>
  <c r="K21" i="2" s="1"/>
  <c r="K29" i="2" s="1"/>
  <c r="J12" i="2"/>
  <c r="J21" i="2" s="1"/>
  <c r="J29" i="2" s="1"/>
  <c r="I12" i="2"/>
  <c r="I21" i="2" s="1"/>
  <c r="I29" i="2" s="1"/>
  <c r="G12" i="2"/>
  <c r="G21" i="2" s="1"/>
  <c r="G29" i="2" s="1"/>
  <c r="F12" i="2"/>
  <c r="F21" i="2" s="1"/>
  <c r="F29" i="2" s="1"/>
  <c r="E12" i="2"/>
  <c r="E21" i="2" s="1"/>
  <c r="E29" i="2" s="1"/>
  <c r="N11" i="2"/>
  <c r="N10" i="2"/>
  <c r="D12" i="2"/>
  <c r="D21" i="2" s="1"/>
  <c r="D29" i="2" s="1"/>
  <c r="C12" i="2"/>
  <c r="C21" i="2" s="1"/>
  <c r="B12" i="2"/>
  <c r="B21" i="2" s="1"/>
  <c r="N9" i="3"/>
  <c r="B21" i="3"/>
  <c r="B29" i="3" s="1"/>
  <c r="N9" i="2"/>
  <c r="L30" i="3" l="1"/>
  <c r="L31" i="3" s="1"/>
  <c r="K30" i="3"/>
  <c r="K31" i="3"/>
  <c r="M30" i="3"/>
  <c r="M31" i="3"/>
  <c r="M30" i="2"/>
  <c r="M31" i="2" s="1"/>
  <c r="L30" i="2"/>
  <c r="L31" i="2" s="1"/>
  <c r="K30" i="2"/>
  <c r="K31" i="2" s="1"/>
  <c r="J30" i="2"/>
  <c r="J31" i="2"/>
  <c r="I30" i="2"/>
  <c r="I31" i="2" s="1"/>
  <c r="H30" i="2"/>
  <c r="H31" i="2" s="1"/>
  <c r="G30" i="2"/>
  <c r="G31" i="2" s="1"/>
  <c r="F30" i="2"/>
  <c r="F31" i="2" s="1"/>
  <c r="E30" i="2"/>
  <c r="E31" i="2" s="1"/>
  <c r="D30" i="2"/>
  <c r="D31" i="2"/>
  <c r="N29" i="2"/>
  <c r="J30" i="3"/>
  <c r="J31" i="3" s="1"/>
  <c r="I30" i="3"/>
  <c r="I31" i="3" s="1"/>
  <c r="H30" i="3"/>
  <c r="H31" i="3" s="1"/>
  <c r="G30" i="3"/>
  <c r="G31" i="3" s="1"/>
  <c r="F30" i="3"/>
  <c r="F31" i="3" s="1"/>
  <c r="E30" i="3"/>
  <c r="E31" i="3" s="1"/>
  <c r="D30" i="3"/>
  <c r="D31" i="3" s="1"/>
  <c r="C30" i="3"/>
  <c r="C31" i="3" s="1"/>
  <c r="B30" i="3"/>
  <c r="N29" i="3"/>
  <c r="N21" i="3"/>
  <c r="N21" i="2"/>
  <c r="N12" i="3"/>
  <c r="N12" i="2"/>
  <c r="N30" i="3" l="1"/>
  <c r="B31" i="3"/>
  <c r="N31" i="3" s="1"/>
  <c r="N30" i="2"/>
  <c r="N31" i="2"/>
  <c r="M10" i="1"/>
  <c r="M9" i="1"/>
  <c r="M8" i="1"/>
  <c r="M11" i="1" s="1"/>
  <c r="M20" i="1" s="1"/>
  <c r="M28" i="1" s="1"/>
  <c r="L10" i="1"/>
  <c r="L9" i="1"/>
  <c r="L8" i="1"/>
  <c r="K10" i="1"/>
  <c r="K9" i="1"/>
  <c r="K8" i="1"/>
  <c r="J10" i="1"/>
  <c r="J9" i="1"/>
  <c r="J8" i="1"/>
  <c r="I10" i="1"/>
  <c r="I9" i="1"/>
  <c r="I8" i="1"/>
  <c r="I11" i="1" s="1"/>
  <c r="I20" i="1" s="1"/>
  <c r="I28" i="1" s="1"/>
  <c r="H10" i="1"/>
  <c r="H11" i="1" s="1"/>
  <c r="H20" i="1" s="1"/>
  <c r="H28" i="1" s="1"/>
  <c r="H9" i="1"/>
  <c r="H8" i="1"/>
  <c r="G10" i="1"/>
  <c r="G9" i="1"/>
  <c r="G8" i="1"/>
  <c r="F10" i="1"/>
  <c r="F9" i="1"/>
  <c r="F8" i="1"/>
  <c r="E10" i="1"/>
  <c r="E8" i="1"/>
  <c r="E9" i="1"/>
  <c r="E11" i="1"/>
  <c r="E20" i="1" s="1"/>
  <c r="E28" i="1" s="1"/>
  <c r="J11" i="1"/>
  <c r="J20" i="1" s="1"/>
  <c r="J28" i="1" s="1"/>
  <c r="N5" i="1"/>
  <c r="N4" i="1"/>
  <c r="N3" i="1"/>
  <c r="D10" i="1"/>
  <c r="C10" i="1"/>
  <c r="D9" i="1"/>
  <c r="D8" i="1"/>
  <c r="C9" i="1"/>
  <c r="C8" i="1"/>
  <c r="B17" i="10"/>
  <c r="B10" i="1"/>
  <c r="B9" i="1"/>
  <c r="B8" i="1"/>
  <c r="C9" i="4"/>
  <c r="C33" i="4" s="1"/>
  <c r="D9" i="4"/>
  <c r="D33" i="4" s="1"/>
  <c r="E9" i="4"/>
  <c r="E33" i="4" s="1"/>
  <c r="F9" i="4"/>
  <c r="F33" i="4" s="1"/>
  <c r="G9" i="4"/>
  <c r="G33" i="4" s="1"/>
  <c r="H9" i="4"/>
  <c r="H33" i="4" s="1"/>
  <c r="I9" i="4"/>
  <c r="I33" i="4" s="1"/>
  <c r="J9" i="4"/>
  <c r="J33" i="4" s="1"/>
  <c r="K9" i="4"/>
  <c r="K33" i="4" s="1"/>
  <c r="L9" i="4"/>
  <c r="L33" i="4" s="1"/>
  <c r="M9" i="4"/>
  <c r="M33" i="4" s="1"/>
  <c r="G11" i="1" l="1"/>
  <c r="G20" i="1" s="1"/>
  <c r="G28" i="1" s="1"/>
  <c r="J29" i="1"/>
  <c r="J30" i="1" s="1"/>
  <c r="M29" i="1"/>
  <c r="M30" i="1" s="1"/>
  <c r="G29" i="1"/>
  <c r="G30" i="1"/>
  <c r="H29" i="1"/>
  <c r="H30" i="1" s="1"/>
  <c r="I29" i="1"/>
  <c r="I30" i="1" s="1"/>
  <c r="E29" i="1"/>
  <c r="E30" i="1" s="1"/>
  <c r="L11" i="1"/>
  <c r="L20" i="1" s="1"/>
  <c r="L28" i="1" s="1"/>
  <c r="K11" i="1"/>
  <c r="K20" i="1" s="1"/>
  <c r="K28" i="1" s="1"/>
  <c r="F11" i="1"/>
  <c r="F20" i="1" s="1"/>
  <c r="F28" i="1" s="1"/>
  <c r="D11" i="1"/>
  <c r="D20" i="1" s="1"/>
  <c r="D28" i="1" s="1"/>
  <c r="C11" i="1"/>
  <c r="C20" i="1" s="1"/>
  <c r="C28" i="1" s="1"/>
  <c r="N10" i="1"/>
  <c r="N8" i="1"/>
  <c r="B11" i="1"/>
  <c r="N9" i="1"/>
  <c r="B11" i="4"/>
  <c r="C3" i="4" l="1"/>
  <c r="C11" i="4" s="1"/>
  <c r="D29" i="1"/>
  <c r="D30" i="1" s="1"/>
  <c r="L29" i="1"/>
  <c r="L30" i="1"/>
  <c r="F29" i="1"/>
  <c r="F30" i="1"/>
  <c r="K29" i="1"/>
  <c r="K30" i="1" s="1"/>
  <c r="N11" i="1"/>
  <c r="B20" i="1"/>
  <c r="C29" i="1"/>
  <c r="C30" i="1" s="1"/>
  <c r="D3" i="4" l="1"/>
  <c r="B28" i="1"/>
  <c r="N20" i="1"/>
  <c r="E3" i="4"/>
  <c r="D11" i="4"/>
  <c r="B29" i="1" l="1"/>
  <c r="N29" i="1" s="1"/>
  <c r="N28" i="1"/>
  <c r="F3" i="4"/>
  <c r="E11" i="4"/>
  <c r="B30" i="1" l="1"/>
  <c r="N30" i="1" s="1"/>
  <c r="F11" i="4"/>
  <c r="G3" i="4"/>
  <c r="G11" i="4" l="1"/>
  <c r="H3" i="4"/>
  <c r="I3" i="4" l="1"/>
  <c r="H11" i="4"/>
  <c r="I11" i="4" l="1"/>
  <c r="J3" i="4"/>
  <c r="J11" i="4" l="1"/>
  <c r="K3" i="4"/>
  <c r="L3" i="4" l="1"/>
  <c r="K11" i="4"/>
  <c r="L11" i="4" l="1"/>
  <c r="M3" i="4"/>
  <c r="M11" i="4" s="1"/>
</calcChain>
</file>

<file path=xl/sharedStrings.xml><?xml version="1.0" encoding="utf-8"?>
<sst xmlns="http://schemas.openxmlformats.org/spreadsheetml/2006/main" count="348" uniqueCount="110">
  <si>
    <t xml:space="preserve">Income Statement Year 1 </t>
  </si>
  <si>
    <t>Income Statement Year 2</t>
  </si>
  <si>
    <t>Income Statement Year 3</t>
  </si>
  <si>
    <t xml:space="preserve">Cash Flow Year 1 </t>
  </si>
  <si>
    <t>Cash Flow Year 2</t>
  </si>
  <si>
    <t>Cash Flow Year 3</t>
  </si>
  <si>
    <t xml:space="preserve">Balance Sheet Year 1 </t>
  </si>
  <si>
    <t>Balance Sheet Year 2</t>
  </si>
  <si>
    <t>Balance Sheet Year 3</t>
  </si>
  <si>
    <t xml:space="preserve">Revenue </t>
  </si>
  <si>
    <t xml:space="preserve">Month 1 </t>
  </si>
  <si>
    <t xml:space="preserve">Month 2 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</si>
  <si>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</si>
  <si>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</si>
  <si>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</si>
  <si>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</si>
  <si>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</si>
  <si>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</si>
  <si>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</si>
  <si>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</si>
  <si>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</si>
  <si>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</si>
  <si>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Annual Total </t>
  </si>
  <si>
    <t xml:space="preserve">Start Up Costs </t>
  </si>
  <si>
    <t xml:space="preserve">Cost </t>
  </si>
  <si>
    <t xml:space="preserve">Item Description </t>
  </si>
  <si>
    <t>Marketing</t>
  </si>
  <si>
    <t>Website</t>
  </si>
  <si>
    <t xml:space="preserve">Past Purchases Items Already Bought for the Business </t>
  </si>
  <si>
    <t xml:space="preserve">Funding Sources </t>
  </si>
  <si>
    <t xml:space="preserve">Total Start Up Costs </t>
  </si>
  <si>
    <t xml:space="preserve">Advertising </t>
  </si>
  <si>
    <t xml:space="preserve">Total Expenses </t>
  </si>
  <si>
    <t xml:space="preserve">Estimated Income Tax % </t>
  </si>
  <si>
    <t>Net Profit After Tax</t>
  </si>
  <si>
    <r>
      <t>2. Gross Profit:</t>
    </r>
    <r>
      <rPr>
        <sz val="12"/>
        <color rgb="FF000000"/>
        <rFont val="Times New Roman"/>
        <family val="1"/>
      </rPr>
      <t> </t>
    </r>
    <r>
      <rPr>
        <sz val="10"/>
        <color rgb="FF000000"/>
        <rFont val="Courier New"/>
        <family val="1"/>
      </rPr>
      <t>=B6-B8</t>
    </r>
    <r>
      <rPr>
        <sz val="12"/>
        <color rgb="FF000000"/>
        <rFont val="Times New Roman"/>
        <family val="1"/>
      </rPr>
      <t> </t>
    </r>
    <r>
      <rPr>
        <i/>
        <sz val="12"/>
        <color rgb="FF000000"/>
        <rFont val="Times New Roman"/>
        <family val="1"/>
      </rPr>
      <t>(Revenue - Cost of Goods Sold)</t>
    </r>
  </si>
  <si>
    <t>Income Statement (Profit &amp; Loss Statement)</t>
  </si>
  <si>
    <r>
      <rPr>
        <sz val="12"/>
        <color rgb="FF000000"/>
        <rFont val="Times New Roman"/>
        <family val="1"/>
      </rPr>
      <t> </t>
    </r>
    <r>
      <rPr>
        <b/>
        <sz val="12"/>
        <color rgb="FF000000"/>
        <rFont val="Times New Roman"/>
        <family val="1"/>
      </rPr>
      <t>Required Formula Usage:</t>
    </r>
  </si>
  <si>
    <t>Format Requirements:</t>
  </si>
  <si>
    <r>
      <rPr>
        <sz val="12"/>
        <color rgb="FF000000"/>
        <rFont val="Times New Roman"/>
        <family val="1"/>
      </rPr>
      <t>Add a </t>
    </r>
    <r>
      <rPr>
        <b/>
        <sz val="12"/>
        <color rgb="FF000000"/>
        <rFont val="Times New Roman"/>
        <family val="1"/>
      </rPr>
      <t>profit margin percentage formula:</t>
    </r>
    <r>
      <rPr>
        <sz val="12"/>
        <color rgb="FF000000"/>
        <rFont val="Times New Roman"/>
        <family val="1"/>
      </rPr>
      <t> </t>
    </r>
    <r>
      <rPr>
        <sz val="10"/>
        <color rgb="FF000000"/>
        <rFont val="Courier New"/>
        <family val="1"/>
      </rPr>
      <t>=B18/B6</t>
    </r>
    <r>
      <rPr>
        <sz val="12"/>
        <color rgb="FF000000"/>
        <rFont val="Times New Roman"/>
        <family val="1"/>
      </rPr>
      <t> </t>
    </r>
    <r>
      <rPr>
        <i/>
        <sz val="12"/>
        <color rgb="FF000000"/>
        <rFont val="Times New Roman"/>
        <family val="1"/>
      </rPr>
      <t>(Net Income ÷ Revenue)</t>
    </r>
  </si>
  <si>
    <r>
      <t>1. Total Revenue:</t>
    </r>
    <r>
      <rPr>
        <sz val="12"/>
        <color rgb="FF000000"/>
        <rFont val="Times New Roman"/>
        <family val="1"/>
      </rPr>
      <t> </t>
    </r>
    <r>
      <rPr>
        <sz val="10"/>
        <color rgb="FF000000"/>
        <rFont val="Courier New"/>
        <family val="1"/>
      </rPr>
      <t>=SUM(B4:B6)</t>
    </r>
    <r>
      <rPr>
        <sz val="12"/>
        <color rgb="FF000000"/>
        <rFont val="Times New Roman"/>
        <family val="1"/>
      </rPr>
      <t> </t>
    </r>
    <r>
      <rPr>
        <i/>
        <sz val="12"/>
        <color rgb="FF000000"/>
        <rFont val="Times New Roman"/>
        <family val="1"/>
      </rPr>
      <t>(if revenue is in rows 4-6)</t>
    </r>
  </si>
  <si>
    <t>COGS</t>
  </si>
  <si>
    <r>
      <t>3. Total Operating Expenses:</t>
    </r>
    <r>
      <rPr>
        <sz val="12"/>
        <color rgb="FF000000"/>
        <rFont val="Times New Roman"/>
        <family val="1"/>
      </rPr>
      <t> </t>
    </r>
    <r>
      <rPr>
        <sz val="10"/>
        <color rgb="FF000000"/>
        <rFont val="Courier New"/>
        <family val="1"/>
      </rPr>
      <t>=SUM(B10:B17)</t>
    </r>
    <r>
      <rPr>
        <sz val="12"/>
        <color rgb="FF000000"/>
        <rFont val="Times New Roman"/>
        <family val="1"/>
      </rPr>
      <t> </t>
    </r>
    <r>
      <rPr>
        <i/>
        <sz val="12"/>
        <color rgb="FF000000"/>
        <rFont val="Times New Roman"/>
        <family val="1"/>
      </rPr>
      <t>(Sum of fixed &amp; variable costs)</t>
    </r>
  </si>
  <si>
    <r>
      <t>4. Net Income (Profit/Loss):</t>
    </r>
    <r>
      <rPr>
        <sz val="12"/>
        <color rgb="FF000000"/>
        <rFont val="Times New Roman"/>
        <family val="1"/>
      </rPr>
      <t> </t>
    </r>
    <r>
      <rPr>
        <sz val="10"/>
        <color rgb="FF000000"/>
        <rFont val="Courier New"/>
        <family val="1"/>
      </rPr>
      <t>=B10-B8-B20</t>
    </r>
    <r>
      <rPr>
        <sz val="12"/>
        <color rgb="FF000000"/>
        <rFont val="Times New Roman"/>
        <family val="1"/>
      </rPr>
      <t> </t>
    </r>
    <r>
      <rPr>
        <i/>
        <sz val="12"/>
        <color rgb="FF000000"/>
        <rFont val="Times New Roman"/>
        <family val="1"/>
      </rPr>
      <t>(Gross Profit - Operating Expenses)</t>
    </r>
  </si>
  <si>
    <t>Net Income Before Tax</t>
  </si>
  <si>
    <t xml:space="preserve">Total Revenue </t>
  </si>
  <si>
    <t xml:space="preserve">Operating </t>
  </si>
  <si>
    <t xml:space="preserve">Gross Profit </t>
  </si>
  <si>
    <r>
      <t>Ensure the equation </t>
    </r>
    <r>
      <rPr>
        <b/>
        <sz val="12"/>
        <color rgb="FF000000"/>
        <rFont val="Calibri"/>
        <family val="2"/>
        <scheme val="minor"/>
      </rPr>
      <t>Assets = Liabilities + Equity</t>
    </r>
    <r>
      <rPr>
        <sz val="12"/>
        <color rgb="FF000000"/>
        <rFont val="Calibri"/>
        <family val="2"/>
        <scheme val="minor"/>
      </rPr>
      <t> holds for every month.</t>
    </r>
  </si>
  <si>
    <r>
      <t>Total Current Assets:</t>
    </r>
    <r>
      <rPr>
        <sz val="12"/>
        <color rgb="FF000000"/>
        <rFont val="Calibri"/>
        <family val="2"/>
        <scheme val="minor"/>
      </rPr>
      <t> </t>
    </r>
    <r>
      <rPr>
        <sz val="10"/>
        <color rgb="FF000000"/>
        <rFont val="Arial Unicode MS"/>
        <family val="2"/>
      </rPr>
      <t>=SUM(B3:B7)</t>
    </r>
    <r>
      <rPr>
        <sz val="12"/>
        <color rgb="FF000000"/>
        <rFont val="Calibri"/>
        <family val="2"/>
        <scheme val="minor"/>
      </rPr>
      <t> </t>
    </r>
    <r>
      <rPr>
        <i/>
        <sz val="12"/>
        <color rgb="FF000000"/>
        <rFont val="Calibri"/>
        <family val="2"/>
        <scheme val="minor"/>
      </rPr>
      <t>(Sum of cash, receivables, inventory, etc.)</t>
    </r>
  </si>
  <si>
    <r>
      <t>Total Fixed Assets:</t>
    </r>
    <r>
      <rPr>
        <sz val="12"/>
        <color rgb="FF000000"/>
        <rFont val="Calibri"/>
        <family val="2"/>
        <scheme val="minor"/>
      </rPr>
      <t> </t>
    </r>
    <r>
      <rPr>
        <sz val="10"/>
        <color rgb="FF000000"/>
        <rFont val="Arial Unicode MS"/>
        <family val="2"/>
      </rPr>
      <t>=SUM(B9:B11)</t>
    </r>
    <r>
      <rPr>
        <sz val="12"/>
        <color rgb="FF000000"/>
        <rFont val="Calibri"/>
        <family val="2"/>
        <scheme val="minor"/>
      </rPr>
      <t> </t>
    </r>
    <r>
      <rPr>
        <i/>
        <sz val="12"/>
        <color rgb="FF000000"/>
        <rFont val="Calibri"/>
        <family val="2"/>
        <scheme val="minor"/>
      </rPr>
      <t>(Sum of equipment, land, etc.)</t>
    </r>
  </si>
  <si>
    <r>
      <t>Total Liabilities:</t>
    </r>
    <r>
      <rPr>
        <sz val="12"/>
        <color rgb="FF000000"/>
        <rFont val="Calibri"/>
        <family val="2"/>
        <scheme val="minor"/>
      </rPr>
      <t> </t>
    </r>
    <r>
      <rPr>
        <sz val="10"/>
        <color rgb="FF000000"/>
        <rFont val="Arial Unicode MS"/>
        <family val="2"/>
      </rPr>
      <t>=SUM(B14:B18)</t>
    </r>
    <r>
      <rPr>
        <sz val="12"/>
        <color rgb="FF000000"/>
        <rFont val="Calibri"/>
        <family val="2"/>
        <scheme val="minor"/>
      </rPr>
      <t> </t>
    </r>
    <r>
      <rPr>
        <i/>
        <sz val="12"/>
        <color rgb="FF000000"/>
        <rFont val="Calibri"/>
        <family val="2"/>
        <scheme val="minor"/>
      </rPr>
      <t>(Sum of debts, accounts payable, etc.)</t>
    </r>
  </si>
  <si>
    <r>
      <t>Owner’s Equity:</t>
    </r>
    <r>
      <rPr>
        <sz val="12"/>
        <color rgb="FF000000"/>
        <rFont val="Calibri"/>
        <family val="2"/>
        <scheme val="minor"/>
      </rPr>
      <t> </t>
    </r>
    <r>
      <rPr>
        <sz val="10"/>
        <color rgb="FF000000"/>
        <rFont val="Arial Unicode MS"/>
        <family val="2"/>
      </rPr>
      <t>=B12-B19</t>
    </r>
    <r>
      <rPr>
        <sz val="12"/>
        <color rgb="FF000000"/>
        <rFont val="Calibri"/>
        <family val="2"/>
        <scheme val="minor"/>
      </rPr>
      <t> </t>
    </r>
    <r>
      <rPr>
        <i/>
        <sz val="12"/>
        <color rgb="FF000000"/>
        <rFont val="Calibri"/>
        <family val="2"/>
        <scheme val="minor"/>
      </rPr>
      <t>(Assets - Liabilities)</t>
    </r>
  </si>
  <si>
    <t>Balance Sheet</t>
  </si>
  <si>
    <r>
      <t> </t>
    </r>
    <r>
      <rPr>
        <b/>
        <sz val="12"/>
        <color rgb="FF000000"/>
        <rFont val="Calibri"/>
        <family val="2"/>
        <scheme val="minor"/>
      </rPr>
      <t>Required Formula Usage:</t>
    </r>
  </si>
  <si>
    <t>Use conditional formatting to highlight negative cash balances in red.</t>
  </si>
  <si>
    <r>
      <t>Use </t>
    </r>
    <r>
      <rPr>
        <b/>
        <sz val="12"/>
        <color rgb="FF000000"/>
        <rFont val="Calibri"/>
        <family val="2"/>
        <scheme val="minor"/>
      </rPr>
      <t>bold for section totals</t>
    </r>
    <r>
      <rPr>
        <sz val="12"/>
        <color rgb="FF000000"/>
        <rFont val="Calibri"/>
        <family val="2"/>
        <scheme val="minor"/>
      </rPr>
      <t> (Total Assets, Total Liabilities, Total Equity).</t>
    </r>
  </si>
  <si>
    <t>Cash on Hand (beginnning of the month)</t>
  </si>
  <si>
    <t>Accounts Receivable</t>
  </si>
  <si>
    <t>Cash Sales</t>
  </si>
  <si>
    <t>Cash In</t>
  </si>
  <si>
    <t xml:space="preserve">Total Cash In </t>
  </si>
  <si>
    <t>Cash Out</t>
  </si>
  <si>
    <t xml:space="preserve">Operating Expenses </t>
  </si>
  <si>
    <t>Subtotal Operating expenses</t>
  </si>
  <si>
    <t xml:space="preserve">Subtotal Cash Out </t>
  </si>
  <si>
    <t xml:space="preserve">Total Cash Out </t>
  </si>
  <si>
    <t>Total Cash Inlays</t>
  </si>
  <si>
    <t>Total Cash Outlays</t>
  </si>
  <si>
    <t>Total Cash Available Before Cash Outlays</t>
  </si>
  <si>
    <r>
      <t>Ensure </t>
    </r>
    <r>
      <rPr>
        <b/>
        <sz val="12"/>
        <color rgb="FF000000"/>
        <rFont val="Calibri"/>
        <family val="2"/>
        <scheme val="minor"/>
      </rPr>
      <t>Assets column = Liabilities + Equity column</t>
    </r>
    <r>
      <rPr>
        <sz val="12"/>
        <color rgb="FF000000"/>
        <rFont val="Calibri"/>
        <family val="2"/>
        <scheme val="minor"/>
      </rPr>
      <t> </t>
    </r>
  </si>
  <si>
    <t xml:space="preserve">Net Changes in Cash </t>
  </si>
  <si>
    <t>Retained Earnings</t>
  </si>
  <si>
    <t xml:space="preserve">Ending Cash Balance </t>
  </si>
  <si>
    <t xml:space="preserve">Start up costs </t>
  </si>
  <si>
    <t>Portable Sewing Machine</t>
  </si>
  <si>
    <t>Cloth Scissor</t>
  </si>
  <si>
    <t>2 Threads (Big)</t>
  </si>
  <si>
    <t>Price Range</t>
  </si>
  <si>
    <t>Alter Jeans</t>
  </si>
  <si>
    <t>Alter Blouse/Shirt</t>
  </si>
  <si>
    <t>Kids Alter</t>
  </si>
  <si>
    <t>Quantity</t>
  </si>
  <si>
    <t>Total Quantity</t>
  </si>
  <si>
    <t>Savings</t>
  </si>
  <si>
    <t>Sewing Machine Table</t>
  </si>
  <si>
    <t>Thread Nipper</t>
  </si>
  <si>
    <t>Tailor Chalk</t>
  </si>
  <si>
    <t>Electricity</t>
  </si>
  <si>
    <t>Needles</t>
  </si>
  <si>
    <t>Sewing Oil</t>
  </si>
  <si>
    <t>Thread Big ($10 per thread/color)</t>
  </si>
  <si>
    <t>Needle ($10 per pack)</t>
  </si>
  <si>
    <t>Still have stock</t>
  </si>
  <si>
    <t>Total COGS</t>
  </si>
  <si>
    <t>Total Expenses</t>
  </si>
  <si>
    <t>Subtotal Cash Out</t>
  </si>
  <si>
    <t>Assets:</t>
  </si>
  <si>
    <t>Current Asset:</t>
  </si>
  <si>
    <t>Total Current Assets</t>
  </si>
  <si>
    <t>Liabilities:</t>
  </si>
  <si>
    <t>Current Liabilities:</t>
  </si>
  <si>
    <t>Tax Payable (Estimated Income Tax)</t>
  </si>
  <si>
    <t>Total Current Liabilities</t>
  </si>
  <si>
    <t>Equity:</t>
  </si>
  <si>
    <t>Retained Earnings (Net Profit After Tax)</t>
  </si>
  <si>
    <t>Total Equity</t>
  </si>
  <si>
    <t>Total Liabilities &amp; Equity</t>
  </si>
  <si>
    <t>Accounts Receivable (Revenue from Sales)</t>
  </si>
  <si>
    <t>Accounts Payable (COGS, Operating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</si>
</sst>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3.5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Courier New"/>
      <family val="1"/>
    </font>
    <font>
      <i/>
      <sz val="12"/>
      <color rgb="FF000000"/>
      <name val="Times New Roman"/>
      <family val="1"/>
    </font>
    <font>
      <b/>
      <sz val="13.5"/>
      <color rgb="FF000000"/>
      <name val="Calibri"/>
      <family val="2"/>
      <scheme val="minor"/>
    </font>
    <font>
      <sz val="10"/>
      <color rgb="FF000000"/>
      <name val="Arial Unicode MS"/>
      <family val="2"/>
    </font>
    <font>
      <i/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3" fillId="0" borderId="2" xfId="0" applyFont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0" xfId="0" applyNumberForma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164" fontId="15" fillId="0" borderId="0" xfId="0" applyNumberFormat="1" applyFont="1"/>
    <xf numFmtId="164" fontId="14" fillId="0" borderId="2" xfId="0" applyNumberFormat="1" applyFont="1" applyBorder="1"/>
    <xf numFmtId="164" fontId="15" fillId="0" borderId="2" xfId="0" applyNumberFormat="1" applyFont="1" applyBorder="1"/>
    <xf numFmtId="164" fontId="15" fillId="0" borderId="2" xfId="0" applyNumberFormat="1" applyFont="1" applyBorder="1" applyAlignment="1">
      <alignment horizontal="center"/>
    </xf>
    <xf numFmtId="164" fontId="14" fillId="5" borderId="2" xfId="0" applyNumberFormat="1" applyFont="1" applyFill="1" applyBorder="1"/>
    <xf numFmtId="0" fontId="15" fillId="0" borderId="0" xfId="0" applyFont="1"/>
    <xf numFmtId="0" fontId="14" fillId="0" borderId="2" xfId="0" applyFont="1" applyBorder="1"/>
    <xf numFmtId="0" fontId="15" fillId="0" borderId="2" xfId="0" applyFont="1" applyBorder="1"/>
    <xf numFmtId="0" fontId="14" fillId="5" borderId="2" xfId="0" applyFont="1" applyFill="1" applyBorder="1"/>
    <xf numFmtId="164" fontId="14" fillId="5" borderId="2" xfId="0" applyNumberFormat="1" applyFont="1" applyFill="1" applyBorder="1" applyAlignment="1">
      <alignment horizontal="center"/>
    </xf>
    <xf numFmtId="0" fontId="13" fillId="0" borderId="2" xfId="0" applyFont="1" applyBorder="1"/>
    <xf numFmtId="164" fontId="0" fillId="0" borderId="3" xfId="0" applyNumberForma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2" xfId="0" applyNumberFormat="1" applyFill="1" applyBorder="1"/>
    <xf numFmtId="164" fontId="1" fillId="0" borderId="2" xfId="0" applyNumberFormat="1" applyFont="1" applyBorder="1"/>
    <xf numFmtId="164" fontId="13" fillId="0" borderId="2" xfId="0" applyNumberFormat="1" applyFont="1" applyBorder="1"/>
    <xf numFmtId="164" fontId="4" fillId="0" borderId="2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164" fontId="0" fillId="3" borderId="2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164" fontId="0" fillId="3" borderId="2" xfId="0" applyNumberFormat="1" applyFill="1" applyBorder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B790-EBE9-6E4F-99D1-F8AE6AB93EB1}">
  <dimension ref="A1:Q23"/>
  <sheetViews>
    <sheetView zoomScale="119" zoomScaleNormal="170" workbookViewId="0">
      <selection activeCell="B7" sqref="B7"/>
    </sheetView>
  </sheetViews>
  <sheetFormatPr baseColWidth="10" defaultRowHeight="16" x14ac:dyDescent="0.2"/>
  <cols>
    <col min="1" max="1" width="29.33203125" customWidth="1"/>
  </cols>
  <sheetData>
    <row r="1" spans="1:17" x14ac:dyDescent="0.2">
      <c r="A1" s="51" t="s">
        <v>23</v>
      </c>
      <c r="B1" s="51"/>
      <c r="C1" s="51"/>
    </row>
    <row r="2" spans="1:17" x14ac:dyDescent="0.2">
      <c r="A2" s="52" t="s">
        <v>28</v>
      </c>
      <c r="B2" s="52"/>
      <c r="C2" s="52"/>
    </row>
    <row r="3" spans="1:17" x14ac:dyDescent="0.2">
      <c r="A3" s="15" t="s">
        <v>25</v>
      </c>
      <c r="B3" s="15" t="s">
        <v>24</v>
      </c>
      <c r="C3" s="16"/>
      <c r="D3" s="1"/>
      <c r="E3" s="1"/>
      <c r="F3" s="1"/>
      <c r="G3" s="1"/>
      <c r="H3" s="1"/>
    </row>
    <row r="4" spans="1:17" ht="16" customHeight="1" x14ac:dyDescent="0.2">
      <c r="A4" s="16" t="s">
        <v>75</v>
      </c>
      <c r="B4" s="22">
        <v>200</v>
      </c>
      <c r="C4" s="16"/>
      <c r="D4" s="1"/>
      <c r="E4" s="1"/>
      <c r="F4" s="1"/>
      <c r="G4" s="1"/>
      <c r="H4" s="1"/>
      <c r="I4" s="1"/>
      <c r="J4" s="1"/>
    </row>
    <row r="5" spans="1:17" x14ac:dyDescent="0.2">
      <c r="A5" s="16" t="s">
        <v>77</v>
      </c>
      <c r="B5" s="22">
        <v>20</v>
      </c>
      <c r="C5" s="16"/>
      <c r="D5" s="1"/>
      <c r="E5" s="1"/>
      <c r="F5" s="1"/>
      <c r="G5" s="1"/>
      <c r="H5" s="1"/>
      <c r="I5" s="1"/>
      <c r="J5" s="1"/>
    </row>
    <row r="6" spans="1:17" x14ac:dyDescent="0.2">
      <c r="A6" s="16" t="s">
        <v>76</v>
      </c>
      <c r="B6" s="22">
        <v>10</v>
      </c>
      <c r="C6" s="16"/>
      <c r="I6" s="1"/>
      <c r="J6" s="1"/>
    </row>
    <row r="7" spans="1:17" x14ac:dyDescent="0.2">
      <c r="A7" s="16"/>
      <c r="B7" s="22"/>
      <c r="C7" s="16"/>
      <c r="G7" s="1"/>
      <c r="H7" s="1"/>
      <c r="I7" s="1"/>
      <c r="J7" s="1"/>
    </row>
    <row r="8" spans="1:17" x14ac:dyDescent="0.2">
      <c r="A8" s="16"/>
      <c r="B8" s="22"/>
      <c r="C8" s="16"/>
      <c r="I8" s="1"/>
      <c r="P8" s="1"/>
      <c r="Q8" s="1"/>
    </row>
    <row r="9" spans="1:17" x14ac:dyDescent="0.2">
      <c r="A9" s="17" t="s">
        <v>74</v>
      </c>
      <c r="B9" s="22"/>
      <c r="C9" s="16"/>
      <c r="D9" s="13"/>
      <c r="E9" s="13"/>
      <c r="F9" s="13"/>
      <c r="G9" s="13"/>
      <c r="H9" s="13"/>
      <c r="I9" s="1"/>
      <c r="P9" s="1"/>
      <c r="Q9" s="1"/>
    </row>
    <row r="10" spans="1:17" ht="16" customHeight="1" x14ac:dyDescent="0.2">
      <c r="A10" s="16" t="s">
        <v>85</v>
      </c>
      <c r="B10" s="22">
        <v>150</v>
      </c>
      <c r="C10" s="16"/>
      <c r="D10" s="13"/>
      <c r="E10" s="13"/>
      <c r="F10" s="13"/>
      <c r="G10" s="13"/>
      <c r="H10" s="13"/>
      <c r="I10" s="1"/>
    </row>
    <row r="11" spans="1:17" x14ac:dyDescent="0.2">
      <c r="A11" s="16" t="s">
        <v>86</v>
      </c>
      <c r="B11" s="22">
        <v>10</v>
      </c>
      <c r="C11" s="16"/>
      <c r="D11" s="2"/>
      <c r="E11" s="2"/>
      <c r="F11" s="2"/>
      <c r="G11" s="2"/>
      <c r="H11" s="2"/>
      <c r="I11" s="1"/>
    </row>
    <row r="12" spans="1:17" x14ac:dyDescent="0.2">
      <c r="A12" s="16" t="s">
        <v>87</v>
      </c>
      <c r="B12" s="22">
        <v>5</v>
      </c>
      <c r="C12" s="16"/>
      <c r="D12" s="2"/>
      <c r="E12" s="2"/>
      <c r="F12" s="2"/>
      <c r="G12" s="2"/>
      <c r="H12" s="2"/>
      <c r="I12" s="1"/>
    </row>
    <row r="13" spans="1:17" x14ac:dyDescent="0.2">
      <c r="A13" s="16" t="s">
        <v>89</v>
      </c>
      <c r="B13" s="22">
        <v>10</v>
      </c>
      <c r="C13" s="16"/>
      <c r="D13" s="2"/>
      <c r="E13" s="2"/>
      <c r="F13" s="2"/>
      <c r="G13" s="2"/>
      <c r="H13" s="2"/>
      <c r="I13" s="1"/>
    </row>
    <row r="14" spans="1:17" x14ac:dyDescent="0.2">
      <c r="A14" s="16" t="s">
        <v>26</v>
      </c>
      <c r="B14" s="22">
        <v>500</v>
      </c>
      <c r="C14" s="16"/>
      <c r="D14" s="2"/>
      <c r="E14" s="2"/>
      <c r="F14" s="2"/>
      <c r="G14" s="2"/>
      <c r="H14" s="2"/>
      <c r="I14" s="1"/>
    </row>
    <row r="15" spans="1:17" x14ac:dyDescent="0.2">
      <c r="A15" s="16" t="s">
        <v>27</v>
      </c>
      <c r="B15" s="22">
        <v>1000</v>
      </c>
      <c r="C15" s="16"/>
      <c r="D15" s="2"/>
      <c r="E15" s="2"/>
      <c r="F15" s="2"/>
      <c r="G15" s="2"/>
      <c r="H15" s="2"/>
    </row>
    <row r="16" spans="1:17" x14ac:dyDescent="0.2">
      <c r="A16" s="16"/>
      <c r="B16" s="22"/>
      <c r="C16" s="16"/>
    </row>
    <row r="17" spans="1:8" x14ac:dyDescent="0.2">
      <c r="A17" s="17" t="s">
        <v>30</v>
      </c>
      <c r="B17" s="22">
        <f>SUM(B10:B15)</f>
        <v>1675</v>
      </c>
      <c r="C17" s="16"/>
    </row>
    <row r="18" spans="1:8" x14ac:dyDescent="0.2">
      <c r="A18" s="17"/>
      <c r="B18" s="22"/>
      <c r="C18" s="16"/>
    </row>
    <row r="19" spans="1:8" x14ac:dyDescent="0.2">
      <c r="A19" s="17" t="s">
        <v>29</v>
      </c>
      <c r="B19" s="22"/>
      <c r="C19" s="16"/>
      <c r="D19" s="14"/>
      <c r="E19" s="14"/>
      <c r="F19" s="14"/>
      <c r="G19" s="14"/>
      <c r="H19" s="14"/>
    </row>
    <row r="20" spans="1:8" ht="16" customHeight="1" x14ac:dyDescent="0.2">
      <c r="A20" s="16" t="s">
        <v>84</v>
      </c>
      <c r="B20" s="22">
        <v>3000</v>
      </c>
      <c r="C20" s="16"/>
      <c r="D20" s="14"/>
      <c r="E20" s="14"/>
      <c r="F20" s="14"/>
      <c r="G20" s="14"/>
      <c r="H20" s="14"/>
    </row>
    <row r="21" spans="1:8" x14ac:dyDescent="0.2">
      <c r="D21" s="14"/>
      <c r="E21" s="14"/>
      <c r="F21" s="14"/>
      <c r="G21" s="14"/>
      <c r="H21" s="14"/>
    </row>
    <row r="22" spans="1:8" x14ac:dyDescent="0.2">
      <c r="D22" s="14"/>
      <c r="E22" s="14"/>
      <c r="F22" s="14"/>
      <c r="G22" s="14"/>
      <c r="H22" s="14"/>
    </row>
    <row r="23" spans="1:8" x14ac:dyDescent="0.2">
      <c r="D23" s="14"/>
      <c r="E23" s="14"/>
      <c r="F23" s="14"/>
      <c r="G23" s="14"/>
      <c r="H23" s="14"/>
    </row>
  </sheetData>
  <mergeCells count="2">
    <mergeCell ref="A1:C1"/>
    <mergeCell ref="A2:C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B00DE-F3F4-454E-92DB-ED0DF06D9E89}">
  <dimension ref="A1:B18"/>
  <sheetViews>
    <sheetView workbookViewId="0">
      <selection activeCell="B18" sqref="B18"/>
    </sheetView>
  </sheetViews>
  <sheetFormatPr baseColWidth="10" defaultRowHeight="16" x14ac:dyDescent="0.2"/>
  <cols>
    <col min="1" max="1" width="43.1640625" customWidth="1"/>
    <col min="2" max="2" width="13.33203125" customWidth="1"/>
  </cols>
  <sheetData>
    <row r="1" spans="1:2" ht="19" x14ac:dyDescent="0.25">
      <c r="A1" s="26" t="s">
        <v>8</v>
      </c>
      <c r="B1" s="26"/>
    </row>
    <row r="2" spans="1:2" ht="19" x14ac:dyDescent="0.25">
      <c r="A2" s="26"/>
      <c r="B2" s="26"/>
    </row>
    <row r="3" spans="1:2" ht="19" x14ac:dyDescent="0.25">
      <c r="A3" s="27" t="s">
        <v>97</v>
      </c>
      <c r="B3" s="28"/>
    </row>
    <row r="4" spans="1:2" ht="19" x14ac:dyDescent="0.25">
      <c r="A4" s="28" t="s">
        <v>98</v>
      </c>
      <c r="B4" s="28"/>
    </row>
    <row r="5" spans="1:2" ht="19" x14ac:dyDescent="0.25">
      <c r="A5" s="28" t="s">
        <v>108</v>
      </c>
      <c r="B5" s="29">
        <v>4740</v>
      </c>
    </row>
    <row r="6" spans="1:2" ht="19" x14ac:dyDescent="0.25">
      <c r="A6" s="30" t="s">
        <v>99</v>
      </c>
      <c r="B6" s="35">
        <f>SUM(B5:B5)</f>
        <v>4740</v>
      </c>
    </row>
    <row r="7" spans="1:2" ht="19" x14ac:dyDescent="0.25">
      <c r="A7" s="28"/>
      <c r="B7" s="29"/>
    </row>
    <row r="8" spans="1:2" ht="19" x14ac:dyDescent="0.25">
      <c r="A8" s="27" t="s">
        <v>100</v>
      </c>
      <c r="B8" s="29"/>
    </row>
    <row r="9" spans="1:2" ht="19" x14ac:dyDescent="0.25">
      <c r="A9" s="28" t="s">
        <v>101</v>
      </c>
      <c r="B9" s="29"/>
    </row>
    <row r="10" spans="1:2" ht="19" x14ac:dyDescent="0.25">
      <c r="A10" s="28" t="s">
        <v>109</v>
      </c>
      <c r="B10" s="29">
        <f>SUM('Income Statement Year 3'!N19+'Income Statement Year 3'!N27)</f>
        <v>945</v>
      </c>
    </row>
    <row r="11" spans="1:2" ht="19" x14ac:dyDescent="0.25">
      <c r="A11" s="28" t="s">
        <v>102</v>
      </c>
      <c r="B11" s="29">
        <f>SUM('Income Statement Year 3'!N30)</f>
        <v>387.6</v>
      </c>
    </row>
    <row r="12" spans="1:2" ht="19" x14ac:dyDescent="0.25">
      <c r="A12" s="30" t="s">
        <v>103</v>
      </c>
      <c r="B12" s="35">
        <f>SUM(B10:B11)</f>
        <v>1332.6</v>
      </c>
    </row>
    <row r="13" spans="1:2" ht="19" x14ac:dyDescent="0.25">
      <c r="A13" s="28"/>
      <c r="B13" s="29"/>
    </row>
    <row r="14" spans="1:2" ht="19" x14ac:dyDescent="0.25">
      <c r="A14" s="27" t="s">
        <v>104</v>
      </c>
      <c r="B14" s="29"/>
    </row>
    <row r="15" spans="1:2" ht="19" x14ac:dyDescent="0.25">
      <c r="A15" s="28" t="s">
        <v>105</v>
      </c>
      <c r="B15" s="29">
        <f>SUM(B6-B12)</f>
        <v>3407.4</v>
      </c>
    </row>
    <row r="16" spans="1:2" ht="19" x14ac:dyDescent="0.25">
      <c r="A16" s="30" t="s">
        <v>106</v>
      </c>
      <c r="B16" s="35">
        <f>SUM(B15)</f>
        <v>3407.4</v>
      </c>
    </row>
    <row r="17" spans="1:2" ht="19" x14ac:dyDescent="0.25">
      <c r="A17" s="28"/>
      <c r="B17" s="29"/>
    </row>
    <row r="18" spans="1:2" ht="19" x14ac:dyDescent="0.25">
      <c r="A18" s="30" t="s">
        <v>107</v>
      </c>
      <c r="B18" s="35">
        <f>SUM(B12+B16)</f>
        <v>4740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A47A-C8F6-8845-8E07-0C42F635DB59}">
  <dimension ref="A1:S43"/>
  <sheetViews>
    <sheetView tabSelected="1" zoomScaleNormal="100" workbookViewId="0">
      <selection activeCell="P14" sqref="P14"/>
    </sheetView>
  </sheetViews>
  <sheetFormatPr baseColWidth="10" defaultRowHeight="16" x14ac:dyDescent="0.2"/>
  <cols>
    <col min="1" max="1" width="29.6640625" customWidth="1"/>
    <col min="14" max="14" width="13.6640625" customWidth="1"/>
    <col min="17" max="17" width="17.1640625" customWidth="1"/>
  </cols>
  <sheetData>
    <row r="1" spans="1:19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9" x14ac:dyDescent="0.2">
      <c r="A2" s="16"/>
      <c r="B2" s="19" t="s">
        <v>82</v>
      </c>
      <c r="C2" s="19" t="s">
        <v>82</v>
      </c>
      <c r="D2" s="19" t="s">
        <v>82</v>
      </c>
      <c r="E2" s="19" t="s">
        <v>82</v>
      </c>
      <c r="F2" s="19" t="s">
        <v>82</v>
      </c>
      <c r="G2" s="19" t="s">
        <v>82</v>
      </c>
      <c r="H2" s="19" t="s">
        <v>82</v>
      </c>
      <c r="I2" s="19" t="s">
        <v>82</v>
      </c>
      <c r="J2" s="19" t="s">
        <v>82</v>
      </c>
      <c r="K2" s="19" t="s">
        <v>82</v>
      </c>
      <c r="L2" s="19" t="s">
        <v>82</v>
      </c>
      <c r="M2" s="19" t="s">
        <v>82</v>
      </c>
      <c r="N2" s="19" t="s">
        <v>83</v>
      </c>
    </row>
    <row r="3" spans="1:19" x14ac:dyDescent="0.2">
      <c r="A3" s="18" t="s">
        <v>79</v>
      </c>
      <c r="B3" s="19">
        <v>2</v>
      </c>
      <c r="C3" s="19">
        <v>3</v>
      </c>
      <c r="D3" s="19">
        <v>3</v>
      </c>
      <c r="E3" s="19">
        <v>5</v>
      </c>
      <c r="F3" s="19">
        <v>4</v>
      </c>
      <c r="G3" s="19">
        <v>6</v>
      </c>
      <c r="H3" s="19">
        <v>4</v>
      </c>
      <c r="I3" s="19">
        <v>4</v>
      </c>
      <c r="J3" s="19">
        <v>5</v>
      </c>
      <c r="K3" s="19">
        <v>7</v>
      </c>
      <c r="L3" s="19">
        <v>9</v>
      </c>
      <c r="M3" s="19">
        <v>10</v>
      </c>
      <c r="N3" s="19">
        <f>SUM(B3:M3)</f>
        <v>62</v>
      </c>
    </row>
    <row r="4" spans="1:19" x14ac:dyDescent="0.2">
      <c r="A4" s="18" t="s">
        <v>80</v>
      </c>
      <c r="B4" s="19">
        <v>3</v>
      </c>
      <c r="C4" s="19">
        <v>3</v>
      </c>
      <c r="D4" s="19">
        <v>5</v>
      </c>
      <c r="E4" s="19">
        <v>3</v>
      </c>
      <c r="F4" s="19">
        <v>3</v>
      </c>
      <c r="G4" s="19">
        <v>5</v>
      </c>
      <c r="H4" s="19">
        <v>3</v>
      </c>
      <c r="I4" s="19">
        <v>5</v>
      </c>
      <c r="J4" s="19">
        <v>7</v>
      </c>
      <c r="K4" s="19">
        <v>8</v>
      </c>
      <c r="L4" s="19">
        <v>9</v>
      </c>
      <c r="M4" s="19">
        <v>10</v>
      </c>
      <c r="N4" s="19">
        <f>SUM(B4:M4)</f>
        <v>64</v>
      </c>
    </row>
    <row r="5" spans="1:19" x14ac:dyDescent="0.2">
      <c r="A5" s="18" t="s">
        <v>81</v>
      </c>
      <c r="B5" s="19">
        <v>2</v>
      </c>
      <c r="C5" s="19">
        <v>2</v>
      </c>
      <c r="D5" s="19">
        <v>4</v>
      </c>
      <c r="E5" s="19">
        <v>5</v>
      </c>
      <c r="F5" s="19">
        <v>5</v>
      </c>
      <c r="G5" s="19">
        <v>7</v>
      </c>
      <c r="H5" s="19">
        <v>2</v>
      </c>
      <c r="I5" s="19">
        <v>6</v>
      </c>
      <c r="J5" s="19">
        <v>9</v>
      </c>
      <c r="K5" s="19">
        <v>6</v>
      </c>
      <c r="L5" s="19">
        <v>10</v>
      </c>
      <c r="M5" s="19">
        <v>10</v>
      </c>
      <c r="N5" s="19">
        <f>SUM(B5:M5)</f>
        <v>68</v>
      </c>
    </row>
    <row r="6" spans="1:19" x14ac:dyDescent="0.2">
      <c r="A6" s="16"/>
      <c r="B6" s="21" t="s">
        <v>10</v>
      </c>
      <c r="C6" s="21" t="s">
        <v>11</v>
      </c>
      <c r="D6" s="21" t="s">
        <v>12</v>
      </c>
      <c r="E6" s="21" t="s">
        <v>13</v>
      </c>
      <c r="F6" s="21" t="s">
        <v>14</v>
      </c>
      <c r="G6" s="21" t="s">
        <v>15</v>
      </c>
      <c r="H6" s="21" t="s">
        <v>16</v>
      </c>
      <c r="I6" s="21" t="s">
        <v>17</v>
      </c>
      <c r="J6" s="21" t="s">
        <v>18</v>
      </c>
      <c r="K6" s="21" t="s">
        <v>19</v>
      </c>
      <c r="L6" s="21" t="s">
        <v>20</v>
      </c>
      <c r="M6" s="21" t="s">
        <v>21</v>
      </c>
      <c r="N6" s="21" t="s">
        <v>22</v>
      </c>
      <c r="O6" s="23"/>
      <c r="P6" s="23"/>
      <c r="Q6" s="23"/>
      <c r="R6" s="23"/>
      <c r="S6" s="23"/>
    </row>
    <row r="7" spans="1:19" x14ac:dyDescent="0.2">
      <c r="A7" s="17" t="s">
        <v>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3"/>
      <c r="P7" s="23"/>
      <c r="Q7" s="53" t="s">
        <v>78</v>
      </c>
      <c r="R7" s="53"/>
      <c r="S7" s="53"/>
    </row>
    <row r="8" spans="1:19" x14ac:dyDescent="0.2">
      <c r="A8" s="18" t="s">
        <v>79</v>
      </c>
      <c r="B8" s="21">
        <f>SUM(B3*S8)</f>
        <v>40</v>
      </c>
      <c r="C8" s="21">
        <f>SUM(C3*S8)</f>
        <v>60</v>
      </c>
      <c r="D8" s="21">
        <f>SUM(D3*S8)</f>
        <v>60</v>
      </c>
      <c r="E8" s="21">
        <f>SUM(E3*S8)</f>
        <v>100</v>
      </c>
      <c r="F8" s="21">
        <f>SUM(F3*S8)</f>
        <v>80</v>
      </c>
      <c r="G8" s="21">
        <f>SUM(G3*S8)</f>
        <v>120</v>
      </c>
      <c r="H8" s="21">
        <f>SUM(H3*S8)</f>
        <v>80</v>
      </c>
      <c r="I8" s="21">
        <f>SUM(I3*S8)</f>
        <v>80</v>
      </c>
      <c r="J8" s="21">
        <f>SUM(J3*S8)</f>
        <v>100</v>
      </c>
      <c r="K8" s="21">
        <f>SUM(K3*S8)</f>
        <v>140</v>
      </c>
      <c r="L8" s="21">
        <f>SUM(L3*S8)</f>
        <v>180</v>
      </c>
      <c r="M8" s="21">
        <f>SUM(M3*S8)</f>
        <v>200</v>
      </c>
      <c r="N8" s="21">
        <f>SUM(B8:M8)</f>
        <v>1240</v>
      </c>
      <c r="O8" s="23"/>
      <c r="P8" s="23"/>
      <c r="Q8" s="47" t="s">
        <v>79</v>
      </c>
      <c r="R8" s="47"/>
      <c r="S8" s="47">
        <v>20</v>
      </c>
    </row>
    <row r="9" spans="1:19" x14ac:dyDescent="0.2">
      <c r="A9" s="18" t="s">
        <v>80</v>
      </c>
      <c r="B9" s="21">
        <f>SUM(B4*S9)</f>
        <v>45</v>
      </c>
      <c r="C9" s="21">
        <f>SUM(C4*S9)</f>
        <v>45</v>
      </c>
      <c r="D9" s="21">
        <f>SUM(D4*S9)</f>
        <v>75</v>
      </c>
      <c r="E9" s="21">
        <f>SUM(E4*S9)</f>
        <v>45</v>
      </c>
      <c r="F9" s="21">
        <f>SUM(F4*S9)</f>
        <v>45</v>
      </c>
      <c r="G9" s="21">
        <f>SUM(G4*S9)</f>
        <v>75</v>
      </c>
      <c r="H9" s="21">
        <f>SUM(H4*S9)</f>
        <v>45</v>
      </c>
      <c r="I9" s="21">
        <f>SUM(I4*S9)</f>
        <v>75</v>
      </c>
      <c r="J9" s="21">
        <f>SUM(J4*S9)</f>
        <v>105</v>
      </c>
      <c r="K9" s="21">
        <f>SUM(K4*S9)</f>
        <v>120</v>
      </c>
      <c r="L9" s="21">
        <f>SUM(L4*S9)</f>
        <v>135</v>
      </c>
      <c r="M9" s="21">
        <f>SUM(M4*S9)</f>
        <v>150</v>
      </c>
      <c r="N9" s="21">
        <f t="shared" ref="N9:N11" si="0">SUM(B9:M9)</f>
        <v>960</v>
      </c>
      <c r="O9" s="23"/>
      <c r="P9" s="23"/>
      <c r="Q9" s="47" t="s">
        <v>80</v>
      </c>
      <c r="R9" s="47"/>
      <c r="S9" s="47">
        <v>15</v>
      </c>
    </row>
    <row r="10" spans="1:19" x14ac:dyDescent="0.2">
      <c r="A10" s="18" t="s">
        <v>81</v>
      </c>
      <c r="B10" s="21">
        <f>SUM(B5*S10)</f>
        <v>20</v>
      </c>
      <c r="C10" s="21">
        <f>SUM(D5*S10)</f>
        <v>40</v>
      </c>
      <c r="D10" s="21">
        <f>SUM(D5*S10)</f>
        <v>40</v>
      </c>
      <c r="E10" s="21">
        <f>SUM(E5*S10)</f>
        <v>50</v>
      </c>
      <c r="F10" s="21">
        <f>SUM(F5*S10)</f>
        <v>50</v>
      </c>
      <c r="G10" s="21">
        <f>SUM(G5*S10)</f>
        <v>70</v>
      </c>
      <c r="H10" s="21">
        <f>SUM(H5*S10)</f>
        <v>20</v>
      </c>
      <c r="I10" s="21">
        <f>SUM(I5*S10)</f>
        <v>60</v>
      </c>
      <c r="J10" s="21">
        <f>SUM(J5*S10)</f>
        <v>90</v>
      </c>
      <c r="K10" s="21">
        <f>SUM(K5*S10)</f>
        <v>60</v>
      </c>
      <c r="L10" s="21">
        <f>SUM(L5*S10)</f>
        <v>100</v>
      </c>
      <c r="M10" s="21">
        <f>SUM(M5*S10)</f>
        <v>100</v>
      </c>
      <c r="N10" s="21">
        <f t="shared" si="0"/>
        <v>700</v>
      </c>
      <c r="O10" s="23"/>
      <c r="P10" s="23"/>
      <c r="Q10" s="47" t="s">
        <v>81</v>
      </c>
      <c r="R10" s="47"/>
      <c r="S10" s="47">
        <v>10</v>
      </c>
    </row>
    <row r="11" spans="1:19" x14ac:dyDescent="0.2">
      <c r="A11" s="17" t="s">
        <v>45</v>
      </c>
      <c r="B11" s="21">
        <f>SUM(B8:B9:B10)</f>
        <v>105</v>
      </c>
      <c r="C11" s="21">
        <f>SUM(C8:C9:C10)</f>
        <v>145</v>
      </c>
      <c r="D11" s="21">
        <f>SUM(D8:D9:D10)</f>
        <v>175</v>
      </c>
      <c r="E11" s="21">
        <f>SUM(E8:E9:E10)</f>
        <v>195</v>
      </c>
      <c r="F11" s="21">
        <f>SUM(F8:F9:F10)</f>
        <v>175</v>
      </c>
      <c r="G11" s="21">
        <f>SUM(G8:G9:G10)</f>
        <v>265</v>
      </c>
      <c r="H11" s="21">
        <f>SUM(H8:H9:H10)</f>
        <v>145</v>
      </c>
      <c r="I11" s="21">
        <f>SUM(I8:I9:I10)</f>
        <v>215</v>
      </c>
      <c r="J11" s="21">
        <f>SUM(J8:J9:J10)</f>
        <v>295</v>
      </c>
      <c r="K11" s="21">
        <f>SUM(K8:K9:K10)</f>
        <v>320</v>
      </c>
      <c r="L11" s="21">
        <f>SUM(L8:L9:L10)</f>
        <v>415</v>
      </c>
      <c r="M11" s="21">
        <f>SUM(M8:M9:M10)</f>
        <v>450</v>
      </c>
      <c r="N11" s="21">
        <f t="shared" si="0"/>
        <v>2900</v>
      </c>
      <c r="O11" s="23"/>
      <c r="P11" s="23"/>
      <c r="Q11" s="47"/>
      <c r="R11" s="47"/>
      <c r="S11" s="47"/>
    </row>
    <row r="12" spans="1:19" x14ac:dyDescent="0.2">
      <c r="A12" s="17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3"/>
      <c r="P12" s="23"/>
      <c r="Q12" s="47"/>
      <c r="R12" s="47"/>
      <c r="S12" s="47"/>
    </row>
    <row r="13" spans="1:19" x14ac:dyDescent="0.2">
      <c r="A13" s="17" t="s">
        <v>41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3"/>
      <c r="P13" s="23"/>
      <c r="Q13" s="49"/>
      <c r="R13" s="50"/>
      <c r="S13" s="49"/>
    </row>
    <row r="14" spans="1:19" x14ac:dyDescent="0.2">
      <c r="A14" s="16" t="s">
        <v>91</v>
      </c>
      <c r="B14" s="39"/>
      <c r="C14" s="39"/>
      <c r="D14" s="21">
        <v>10</v>
      </c>
      <c r="E14" s="21">
        <v>10</v>
      </c>
      <c r="F14" s="39"/>
      <c r="G14" s="39"/>
      <c r="H14" s="21">
        <v>10</v>
      </c>
      <c r="I14" s="39"/>
      <c r="J14" s="39"/>
      <c r="K14" s="39"/>
      <c r="L14" s="21">
        <v>30</v>
      </c>
      <c r="M14" s="39"/>
      <c r="N14" s="21">
        <f>SUM(B14:L14)</f>
        <v>60</v>
      </c>
      <c r="O14" s="23"/>
      <c r="P14" s="23"/>
      <c r="Q14" s="23"/>
      <c r="R14" s="48"/>
      <c r="S14" s="23"/>
    </row>
    <row r="15" spans="1:19" x14ac:dyDescent="0.2">
      <c r="A15" s="16" t="s">
        <v>92</v>
      </c>
      <c r="B15" s="21">
        <v>10</v>
      </c>
      <c r="C15" s="39"/>
      <c r="D15" s="39"/>
      <c r="E15" s="21">
        <v>10</v>
      </c>
      <c r="F15" s="39"/>
      <c r="G15" s="21">
        <v>10</v>
      </c>
      <c r="H15" s="39"/>
      <c r="I15" s="39"/>
      <c r="J15" s="21">
        <v>10</v>
      </c>
      <c r="K15" s="39"/>
      <c r="L15" s="39"/>
      <c r="M15" s="21">
        <v>10</v>
      </c>
      <c r="N15" s="21">
        <f>SUM(B15:J15)</f>
        <v>40</v>
      </c>
      <c r="O15" s="23"/>
      <c r="P15" s="23"/>
      <c r="Q15" s="23"/>
      <c r="R15" s="23"/>
      <c r="S15" s="23"/>
    </row>
    <row r="16" spans="1:19" x14ac:dyDescent="0.2">
      <c r="A16" s="16" t="s">
        <v>90</v>
      </c>
      <c r="B16" s="21">
        <v>15</v>
      </c>
      <c r="C16" s="39"/>
      <c r="D16" s="39"/>
      <c r="E16" s="39"/>
      <c r="F16" s="21">
        <v>15</v>
      </c>
      <c r="G16" s="39"/>
      <c r="H16" s="39"/>
      <c r="I16" s="39"/>
      <c r="J16" s="21">
        <v>15</v>
      </c>
      <c r="K16" s="39"/>
      <c r="L16" s="39"/>
      <c r="M16" s="21">
        <v>15</v>
      </c>
      <c r="N16" s="21">
        <f>SUM(B16:J16)</f>
        <v>45</v>
      </c>
      <c r="O16" s="23"/>
      <c r="P16" s="23"/>
      <c r="Q16" s="23"/>
      <c r="R16" s="23"/>
      <c r="S16" s="23"/>
    </row>
    <row r="17" spans="1:19" x14ac:dyDescent="0.2">
      <c r="A17" s="16" t="s">
        <v>87</v>
      </c>
      <c r="B17" s="21">
        <v>5</v>
      </c>
      <c r="C17" s="39"/>
      <c r="D17" s="39"/>
      <c r="E17" s="21">
        <v>5</v>
      </c>
      <c r="F17" s="39"/>
      <c r="G17" s="39"/>
      <c r="H17" s="21">
        <v>5</v>
      </c>
      <c r="I17" s="39"/>
      <c r="J17" s="39"/>
      <c r="K17" s="21">
        <v>5</v>
      </c>
      <c r="L17" s="39"/>
      <c r="M17" s="21">
        <v>5</v>
      </c>
      <c r="N17" s="21">
        <f>SUM(B17:K17)</f>
        <v>20</v>
      </c>
      <c r="O17" s="23"/>
      <c r="P17" s="23"/>
      <c r="Q17" s="23"/>
      <c r="R17" s="23"/>
      <c r="S17" s="23"/>
    </row>
    <row r="18" spans="1:19" x14ac:dyDescent="0.2">
      <c r="A18" s="17" t="s">
        <v>94</v>
      </c>
      <c r="B18" s="21">
        <f>SUM(B14:B17)</f>
        <v>30</v>
      </c>
      <c r="C18" s="21">
        <v>0</v>
      </c>
      <c r="D18" s="21">
        <f>D14</f>
        <v>10</v>
      </c>
      <c r="E18" s="21">
        <f>SUM(E14:E17)</f>
        <v>25</v>
      </c>
      <c r="F18" s="21">
        <f>F16</f>
        <v>15</v>
      </c>
      <c r="G18" s="21">
        <f>G15</f>
        <v>10</v>
      </c>
      <c r="H18" s="21">
        <f>SUM(H14:H17)</f>
        <v>15</v>
      </c>
      <c r="I18" s="21">
        <v>0</v>
      </c>
      <c r="J18" s="21">
        <f>SUM(J15:J17)</f>
        <v>25</v>
      </c>
      <c r="K18" s="21">
        <f>K17</f>
        <v>5</v>
      </c>
      <c r="L18" s="21">
        <f>L14</f>
        <v>30</v>
      </c>
      <c r="M18" s="21">
        <f>SUM(M15:M17)</f>
        <v>30</v>
      </c>
      <c r="N18" s="21">
        <f>SUM(N14:N17)</f>
        <v>165</v>
      </c>
      <c r="O18" s="23"/>
      <c r="P18" s="23"/>
      <c r="Q18" s="23"/>
      <c r="R18" s="23"/>
      <c r="S18" s="23"/>
    </row>
    <row r="19" spans="1:19" x14ac:dyDescent="0.2">
      <c r="A19" s="16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3"/>
      <c r="P19" s="23"/>
      <c r="Q19" s="54" t="s">
        <v>93</v>
      </c>
      <c r="R19" s="54"/>
      <c r="S19" s="54"/>
    </row>
    <row r="20" spans="1:19" x14ac:dyDescent="0.2">
      <c r="A20" s="17" t="s">
        <v>47</v>
      </c>
      <c r="B20" s="21">
        <f>SUM(B11-B18)</f>
        <v>75</v>
      </c>
      <c r="C20" s="21">
        <f t="shared" ref="C20:M20" si="1">SUM(C11-C18)</f>
        <v>145</v>
      </c>
      <c r="D20" s="21">
        <f t="shared" si="1"/>
        <v>165</v>
      </c>
      <c r="E20" s="21">
        <f t="shared" si="1"/>
        <v>170</v>
      </c>
      <c r="F20" s="21">
        <f t="shared" si="1"/>
        <v>160</v>
      </c>
      <c r="G20" s="21">
        <f t="shared" si="1"/>
        <v>255</v>
      </c>
      <c r="H20" s="21">
        <f t="shared" si="1"/>
        <v>130</v>
      </c>
      <c r="I20" s="21">
        <f t="shared" si="1"/>
        <v>215</v>
      </c>
      <c r="J20" s="21">
        <f t="shared" si="1"/>
        <v>270</v>
      </c>
      <c r="K20" s="21">
        <f t="shared" si="1"/>
        <v>315</v>
      </c>
      <c r="L20" s="21">
        <f t="shared" si="1"/>
        <v>385</v>
      </c>
      <c r="M20" s="21">
        <f t="shared" si="1"/>
        <v>420</v>
      </c>
      <c r="N20" s="21">
        <f>SUM(B20:M20)</f>
        <v>2705</v>
      </c>
      <c r="O20" s="23"/>
      <c r="P20" s="23"/>
      <c r="Q20" s="23"/>
      <c r="R20" s="23"/>
      <c r="S20" s="23"/>
    </row>
    <row r="21" spans="1:19" x14ac:dyDescent="0.2">
      <c r="A21" s="16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3"/>
      <c r="P21" s="23"/>
      <c r="Q21" s="23"/>
      <c r="R21" s="23"/>
      <c r="S21" s="23"/>
    </row>
    <row r="22" spans="1:19" x14ac:dyDescent="0.2">
      <c r="A22" s="17" t="s">
        <v>46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3"/>
      <c r="P22" s="23"/>
      <c r="Q22" s="23"/>
      <c r="R22" s="23"/>
      <c r="S22" s="23"/>
    </row>
    <row r="23" spans="1:19" x14ac:dyDescent="0.2">
      <c r="A23" s="16" t="s">
        <v>88</v>
      </c>
      <c r="B23" s="21">
        <v>30</v>
      </c>
      <c r="C23" s="21">
        <v>30</v>
      </c>
      <c r="D23" s="21">
        <v>30</v>
      </c>
      <c r="E23" s="21">
        <v>30</v>
      </c>
      <c r="F23" s="21">
        <v>30</v>
      </c>
      <c r="G23" s="21">
        <v>30</v>
      </c>
      <c r="H23" s="21">
        <v>30</v>
      </c>
      <c r="I23" s="21">
        <v>30</v>
      </c>
      <c r="J23" s="21">
        <v>30</v>
      </c>
      <c r="K23" s="21">
        <v>30</v>
      </c>
      <c r="L23" s="21">
        <v>30</v>
      </c>
      <c r="M23" s="21">
        <v>30</v>
      </c>
      <c r="N23" s="21">
        <f>SUM(B23:M23)</f>
        <v>360</v>
      </c>
      <c r="O23" s="23"/>
      <c r="P23" s="23"/>
      <c r="Q23" s="23"/>
      <c r="R23" s="23"/>
      <c r="S23" s="23"/>
    </row>
    <row r="24" spans="1:19" x14ac:dyDescent="0.2">
      <c r="A24" s="16" t="s">
        <v>31</v>
      </c>
      <c r="B24" s="21">
        <v>50</v>
      </c>
      <c r="C24" s="21">
        <v>50</v>
      </c>
      <c r="D24" s="21">
        <v>50</v>
      </c>
      <c r="E24" s="21">
        <v>50</v>
      </c>
      <c r="F24" s="21">
        <v>50</v>
      </c>
      <c r="G24" s="21">
        <v>50</v>
      </c>
      <c r="H24" s="21">
        <v>50</v>
      </c>
      <c r="I24" s="21">
        <v>50</v>
      </c>
      <c r="J24" s="21">
        <v>50</v>
      </c>
      <c r="K24" s="21">
        <v>50</v>
      </c>
      <c r="L24" s="21">
        <v>50</v>
      </c>
      <c r="M24" s="21">
        <v>50</v>
      </c>
      <c r="N24" s="21">
        <f>SUM(B24:M24)</f>
        <v>600</v>
      </c>
      <c r="O24" s="23"/>
      <c r="P24" s="23"/>
      <c r="Q24" s="23"/>
      <c r="R24" s="23"/>
      <c r="S24" s="23"/>
    </row>
    <row r="25" spans="1:19" ht="15" customHeight="1" x14ac:dyDescent="0.2">
      <c r="A25" s="19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3"/>
      <c r="P25" s="23"/>
      <c r="Q25" s="23"/>
      <c r="R25" s="23"/>
      <c r="S25" s="23"/>
    </row>
    <row r="26" spans="1:19" x14ac:dyDescent="0.2">
      <c r="A26" s="17" t="s">
        <v>32</v>
      </c>
      <c r="B26" s="21">
        <f t="shared" ref="B26:M26" si="2">SUM(B23:B24)</f>
        <v>80</v>
      </c>
      <c r="C26" s="21">
        <f t="shared" si="2"/>
        <v>80</v>
      </c>
      <c r="D26" s="21">
        <f t="shared" si="2"/>
        <v>80</v>
      </c>
      <c r="E26" s="21">
        <f t="shared" si="2"/>
        <v>80</v>
      </c>
      <c r="F26" s="21">
        <f t="shared" si="2"/>
        <v>80</v>
      </c>
      <c r="G26" s="21">
        <f t="shared" si="2"/>
        <v>80</v>
      </c>
      <c r="H26" s="21">
        <f t="shared" si="2"/>
        <v>80</v>
      </c>
      <c r="I26" s="21">
        <f t="shared" si="2"/>
        <v>80</v>
      </c>
      <c r="J26" s="21">
        <f t="shared" si="2"/>
        <v>80</v>
      </c>
      <c r="K26" s="21">
        <f t="shared" si="2"/>
        <v>80</v>
      </c>
      <c r="L26" s="21">
        <f t="shared" si="2"/>
        <v>80</v>
      </c>
      <c r="M26" s="21">
        <f t="shared" si="2"/>
        <v>80</v>
      </c>
      <c r="N26" s="21">
        <f>SUM(B26:M26)</f>
        <v>960</v>
      </c>
      <c r="O26" s="23"/>
      <c r="P26" s="23"/>
      <c r="Q26" s="23"/>
      <c r="R26" s="23"/>
      <c r="S26" s="23"/>
    </row>
    <row r="27" spans="1:19" x14ac:dyDescent="0.2">
      <c r="A27" s="17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3"/>
      <c r="P27" s="23"/>
      <c r="Q27" s="23"/>
      <c r="R27" s="23"/>
      <c r="S27" s="23"/>
    </row>
    <row r="28" spans="1:19" x14ac:dyDescent="0.2">
      <c r="A28" s="17" t="s">
        <v>44</v>
      </c>
      <c r="B28" s="21">
        <f t="shared" ref="B28:M28" si="3">SUM(B20-B26)</f>
        <v>-5</v>
      </c>
      <c r="C28" s="21">
        <f t="shared" si="3"/>
        <v>65</v>
      </c>
      <c r="D28" s="21">
        <f t="shared" si="3"/>
        <v>85</v>
      </c>
      <c r="E28" s="21">
        <f t="shared" si="3"/>
        <v>90</v>
      </c>
      <c r="F28" s="21">
        <f t="shared" si="3"/>
        <v>80</v>
      </c>
      <c r="G28" s="21">
        <f t="shared" si="3"/>
        <v>175</v>
      </c>
      <c r="H28" s="21">
        <f t="shared" si="3"/>
        <v>50</v>
      </c>
      <c r="I28" s="21">
        <f t="shared" si="3"/>
        <v>135</v>
      </c>
      <c r="J28" s="21">
        <f t="shared" si="3"/>
        <v>190</v>
      </c>
      <c r="K28" s="21">
        <f t="shared" si="3"/>
        <v>235</v>
      </c>
      <c r="L28" s="21">
        <f t="shared" si="3"/>
        <v>305</v>
      </c>
      <c r="M28" s="21">
        <f t="shared" si="3"/>
        <v>340</v>
      </c>
      <c r="N28" s="21">
        <f>SUM(B28:L28)</f>
        <v>1405</v>
      </c>
      <c r="O28" s="23"/>
      <c r="P28" s="23"/>
      <c r="Q28" s="23"/>
      <c r="R28" s="23"/>
      <c r="S28" s="23"/>
    </row>
    <row r="29" spans="1:19" x14ac:dyDescent="0.2">
      <c r="A29" s="16" t="s">
        <v>33</v>
      </c>
      <c r="B29" s="21">
        <f>SUM(B28*12%)</f>
        <v>-0.6</v>
      </c>
      <c r="C29" s="21">
        <f t="shared" ref="C29:M29" si="4">SUM(C28*12%)</f>
        <v>7.8</v>
      </c>
      <c r="D29" s="21">
        <f t="shared" si="4"/>
        <v>10.199999999999999</v>
      </c>
      <c r="E29" s="21">
        <f t="shared" si="4"/>
        <v>10.799999999999999</v>
      </c>
      <c r="F29" s="21">
        <f t="shared" si="4"/>
        <v>9.6</v>
      </c>
      <c r="G29" s="21">
        <f t="shared" si="4"/>
        <v>21</v>
      </c>
      <c r="H29" s="21">
        <f t="shared" si="4"/>
        <v>6</v>
      </c>
      <c r="I29" s="21">
        <f t="shared" si="4"/>
        <v>16.2</v>
      </c>
      <c r="J29" s="21">
        <f t="shared" si="4"/>
        <v>22.8</v>
      </c>
      <c r="K29" s="21">
        <f t="shared" si="4"/>
        <v>28.2</v>
      </c>
      <c r="L29" s="21">
        <f t="shared" si="4"/>
        <v>36.6</v>
      </c>
      <c r="M29" s="21">
        <f t="shared" si="4"/>
        <v>40.799999999999997</v>
      </c>
      <c r="N29" s="21">
        <f>SUM(B29:L29)</f>
        <v>168.6</v>
      </c>
      <c r="O29" s="23"/>
      <c r="P29" s="23"/>
      <c r="Q29" s="23"/>
      <c r="R29" s="23"/>
      <c r="S29" s="23"/>
    </row>
    <row r="30" spans="1:19" x14ac:dyDescent="0.2">
      <c r="A30" s="17" t="s">
        <v>34</v>
      </c>
      <c r="B30" s="21">
        <f>SUM(B28-B29)</f>
        <v>-4.4000000000000004</v>
      </c>
      <c r="C30" s="21">
        <f t="shared" ref="C30:M30" si="5">SUM(C28-C29)</f>
        <v>57.2</v>
      </c>
      <c r="D30" s="21">
        <f t="shared" si="5"/>
        <v>74.8</v>
      </c>
      <c r="E30" s="21">
        <f t="shared" si="5"/>
        <v>79.2</v>
      </c>
      <c r="F30" s="21">
        <f t="shared" si="5"/>
        <v>70.400000000000006</v>
      </c>
      <c r="G30" s="21">
        <f t="shared" si="5"/>
        <v>154</v>
      </c>
      <c r="H30" s="21">
        <f t="shared" si="5"/>
        <v>44</v>
      </c>
      <c r="I30" s="21">
        <f t="shared" si="5"/>
        <v>118.8</v>
      </c>
      <c r="J30" s="21">
        <f t="shared" si="5"/>
        <v>167.2</v>
      </c>
      <c r="K30" s="21">
        <f t="shared" si="5"/>
        <v>206.8</v>
      </c>
      <c r="L30" s="21">
        <f t="shared" si="5"/>
        <v>268.39999999999998</v>
      </c>
      <c r="M30" s="21">
        <f t="shared" si="5"/>
        <v>299.2</v>
      </c>
      <c r="N30" s="21">
        <f>SUM(B30:L30)</f>
        <v>1236.4000000000001</v>
      </c>
      <c r="O30" s="23"/>
      <c r="P30" s="23"/>
      <c r="Q30" s="23"/>
      <c r="R30" s="23"/>
      <c r="S30" s="23"/>
    </row>
    <row r="31" spans="1:19" x14ac:dyDescent="0.2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</row>
    <row r="33" spans="2:17" ht="18" x14ac:dyDescent="0.2">
      <c r="B33" s="5" t="s">
        <v>36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 x14ac:dyDescent="0.2"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 x14ac:dyDescent="0.2">
      <c r="B35" s="7" t="s">
        <v>37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 x14ac:dyDescent="0.2">
      <c r="B36" s="8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 x14ac:dyDescent="0.2">
      <c r="B37" s="9" t="s">
        <v>40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 x14ac:dyDescent="0.2">
      <c r="B38" s="9" t="s">
        <v>35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 x14ac:dyDescent="0.2">
      <c r="B39" s="9" t="s">
        <v>42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 x14ac:dyDescent="0.2">
      <c r="B40" s="9" t="s">
        <v>43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 x14ac:dyDescent="0.2">
      <c r="B41" s="9" t="s">
        <v>38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 ht="18" x14ac:dyDescent="0.2"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 ht="18" x14ac:dyDescent="0.2">
      <c r="B43" s="5" t="s">
        <v>39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</sheetData>
  <mergeCells count="2">
    <mergeCell ref="Q7:S7"/>
    <mergeCell ref="Q19:S19"/>
  </mergeCells>
  <phoneticPr fontId="2" type="noConversion"/>
  <pageMargins left="0.7" right="0.7" top="0.75" bottom="0.75" header="0.3" footer="0.3"/>
  <ignoredErrors>
    <ignoredError sqref="E8:E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63A53-A6F0-3C46-8002-E2243A3B1E54}">
  <dimension ref="A1:S31"/>
  <sheetViews>
    <sheetView workbookViewId="0">
      <selection activeCell="E12" sqref="E12"/>
    </sheetView>
  </sheetViews>
  <sheetFormatPr baseColWidth="10" defaultRowHeight="16" x14ac:dyDescent="0.2"/>
  <cols>
    <col min="1" max="1" width="30.5" customWidth="1"/>
    <col min="14" max="14" width="14" customWidth="1"/>
    <col min="16" max="16" width="9.83203125" customWidth="1"/>
    <col min="17" max="17" width="16.33203125" customWidth="1"/>
  </cols>
  <sheetData>
    <row r="1" spans="1:19" x14ac:dyDescent="0.2">
      <c r="A1" t="s">
        <v>1</v>
      </c>
    </row>
    <row r="3" spans="1:19" x14ac:dyDescent="0.2">
      <c r="A3" s="16"/>
      <c r="B3" s="19" t="s">
        <v>82</v>
      </c>
      <c r="C3" s="19" t="s">
        <v>82</v>
      </c>
      <c r="D3" s="19" t="s">
        <v>82</v>
      </c>
      <c r="E3" s="19" t="s">
        <v>82</v>
      </c>
      <c r="F3" s="19" t="s">
        <v>82</v>
      </c>
      <c r="G3" s="19" t="s">
        <v>82</v>
      </c>
      <c r="H3" s="19" t="s">
        <v>82</v>
      </c>
      <c r="I3" s="19" t="s">
        <v>82</v>
      </c>
      <c r="J3" s="19" t="s">
        <v>82</v>
      </c>
      <c r="K3" s="19" t="s">
        <v>82</v>
      </c>
      <c r="L3" s="19" t="s">
        <v>82</v>
      </c>
      <c r="M3" s="19" t="s">
        <v>82</v>
      </c>
      <c r="N3" s="19" t="s">
        <v>83</v>
      </c>
    </row>
    <row r="4" spans="1:19" x14ac:dyDescent="0.2">
      <c r="A4" s="18" t="s">
        <v>79</v>
      </c>
      <c r="B4" s="19">
        <v>5</v>
      </c>
      <c r="C4" s="19">
        <v>4</v>
      </c>
      <c r="D4" s="19">
        <v>6</v>
      </c>
      <c r="E4" s="19">
        <v>6</v>
      </c>
      <c r="F4" s="19">
        <v>7</v>
      </c>
      <c r="G4" s="19">
        <v>7</v>
      </c>
      <c r="H4" s="19">
        <v>6</v>
      </c>
      <c r="I4" s="19">
        <v>7</v>
      </c>
      <c r="J4" s="19">
        <v>8</v>
      </c>
      <c r="K4" s="19">
        <v>9</v>
      </c>
      <c r="L4" s="19">
        <v>8</v>
      </c>
      <c r="M4" s="19">
        <v>9</v>
      </c>
      <c r="N4" s="19">
        <f>SUM(B4:M4)</f>
        <v>82</v>
      </c>
    </row>
    <row r="5" spans="1:19" x14ac:dyDescent="0.2">
      <c r="A5" s="18" t="s">
        <v>80</v>
      </c>
      <c r="B5" s="19">
        <v>4</v>
      </c>
      <c r="C5" s="19">
        <v>7</v>
      </c>
      <c r="D5" s="19">
        <v>5</v>
      </c>
      <c r="E5" s="19">
        <v>5</v>
      </c>
      <c r="F5" s="19">
        <v>6</v>
      </c>
      <c r="G5" s="19">
        <v>6</v>
      </c>
      <c r="H5" s="19">
        <v>8</v>
      </c>
      <c r="I5" s="19">
        <v>9</v>
      </c>
      <c r="J5" s="19">
        <v>6</v>
      </c>
      <c r="K5" s="19">
        <v>6</v>
      </c>
      <c r="L5" s="19">
        <v>7</v>
      </c>
      <c r="M5" s="19">
        <v>8</v>
      </c>
      <c r="N5" s="19">
        <f>SUM(B5:M5)</f>
        <v>77</v>
      </c>
    </row>
    <row r="6" spans="1:19" x14ac:dyDescent="0.2">
      <c r="A6" s="18" t="s">
        <v>81</v>
      </c>
      <c r="B6" s="19">
        <v>6</v>
      </c>
      <c r="C6" s="19">
        <v>3</v>
      </c>
      <c r="D6" s="19">
        <v>5</v>
      </c>
      <c r="E6" s="19">
        <v>7</v>
      </c>
      <c r="F6" s="19">
        <v>6</v>
      </c>
      <c r="G6" s="19">
        <v>8</v>
      </c>
      <c r="H6" s="19">
        <v>9</v>
      </c>
      <c r="I6" s="19">
        <v>7</v>
      </c>
      <c r="J6" s="19">
        <v>8</v>
      </c>
      <c r="K6" s="19">
        <v>9</v>
      </c>
      <c r="L6" s="19">
        <v>10</v>
      </c>
      <c r="M6" s="19">
        <v>10</v>
      </c>
      <c r="N6" s="19">
        <f>SUM(B6:M6)</f>
        <v>88</v>
      </c>
    </row>
    <row r="7" spans="1:19" x14ac:dyDescent="0.2">
      <c r="A7" s="16"/>
      <c r="B7" s="21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  <c r="J7" s="21" t="s">
        <v>18</v>
      </c>
      <c r="K7" s="21" t="s">
        <v>19</v>
      </c>
      <c r="L7" s="21" t="s">
        <v>20</v>
      </c>
      <c r="M7" s="21" t="s">
        <v>21</v>
      </c>
      <c r="N7" s="21" t="s">
        <v>22</v>
      </c>
      <c r="O7" s="23"/>
      <c r="P7" s="23"/>
      <c r="Q7" s="23"/>
      <c r="R7" s="23"/>
      <c r="S7" s="23"/>
    </row>
    <row r="8" spans="1:19" x14ac:dyDescent="0.2">
      <c r="A8" s="17" t="s">
        <v>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3"/>
      <c r="P8" s="23"/>
      <c r="Q8" s="53" t="s">
        <v>78</v>
      </c>
      <c r="R8" s="53"/>
      <c r="S8" s="53"/>
    </row>
    <row r="9" spans="1:19" x14ac:dyDescent="0.2">
      <c r="A9" s="18" t="s">
        <v>79</v>
      </c>
      <c r="B9" s="21">
        <f>SUM(B4*S9)</f>
        <v>100</v>
      </c>
      <c r="C9" s="21">
        <f>SUM(C4*S9)</f>
        <v>80</v>
      </c>
      <c r="D9" s="21">
        <f>SUM(D4*S9)</f>
        <v>120</v>
      </c>
      <c r="E9" s="21">
        <f>SUM(E4*S9)</f>
        <v>120</v>
      </c>
      <c r="F9" s="21">
        <f>SUM(F4*S9)</f>
        <v>140</v>
      </c>
      <c r="G9" s="21">
        <f>SUM(G4*S9)</f>
        <v>140</v>
      </c>
      <c r="H9" s="21">
        <f>SUM(H4*S9)</f>
        <v>120</v>
      </c>
      <c r="I9" s="21">
        <f>SUM(I4*S9)</f>
        <v>140</v>
      </c>
      <c r="J9" s="21">
        <f>SUM(J4*S9)</f>
        <v>160</v>
      </c>
      <c r="K9" s="21">
        <f>SUM(K4*S9)</f>
        <v>180</v>
      </c>
      <c r="L9" s="21">
        <f>SUM(L4*S9)</f>
        <v>160</v>
      </c>
      <c r="M9" s="21">
        <f>SUM(M4*S9)</f>
        <v>180</v>
      </c>
      <c r="N9" s="21">
        <f>SUM(B9:M9)</f>
        <v>1640</v>
      </c>
      <c r="O9" s="23"/>
      <c r="P9" s="23"/>
      <c r="Q9" s="47" t="s">
        <v>79</v>
      </c>
      <c r="R9" s="47"/>
      <c r="S9" s="47">
        <v>20</v>
      </c>
    </row>
    <row r="10" spans="1:19" x14ac:dyDescent="0.2">
      <c r="A10" s="18" t="s">
        <v>80</v>
      </c>
      <c r="B10" s="21">
        <f>SUM(B5*S10)</f>
        <v>60</v>
      </c>
      <c r="C10" s="21">
        <f>SUM(C5*S10)</f>
        <v>105</v>
      </c>
      <c r="D10" s="21">
        <f>SUM(D5*S10)</f>
        <v>75</v>
      </c>
      <c r="E10" s="21">
        <f>SUM(E5*S10)</f>
        <v>75</v>
      </c>
      <c r="F10" s="21">
        <f>SUM(F5*S10)</f>
        <v>90</v>
      </c>
      <c r="G10" s="21">
        <f>SUM(G5*S10)</f>
        <v>90</v>
      </c>
      <c r="H10" s="21">
        <f>SUM(H5*S10)</f>
        <v>120</v>
      </c>
      <c r="I10" s="21">
        <f>SUM(I5*S10)</f>
        <v>135</v>
      </c>
      <c r="J10" s="21">
        <f>SUM(J5*S10)</f>
        <v>90</v>
      </c>
      <c r="K10" s="21">
        <f>SUM(K5*S10)</f>
        <v>90</v>
      </c>
      <c r="L10" s="21">
        <f>SUM(L5*S10)</f>
        <v>105</v>
      </c>
      <c r="M10" s="21">
        <f>SUM(M5*S10)</f>
        <v>120</v>
      </c>
      <c r="N10" s="21">
        <f t="shared" ref="N10:N12" si="0">SUM(B10:M10)</f>
        <v>1155</v>
      </c>
      <c r="O10" s="23"/>
      <c r="P10" s="23"/>
      <c r="Q10" s="47" t="s">
        <v>80</v>
      </c>
      <c r="R10" s="47"/>
      <c r="S10" s="47">
        <v>15</v>
      </c>
    </row>
    <row r="11" spans="1:19" x14ac:dyDescent="0.2">
      <c r="A11" s="18" t="s">
        <v>81</v>
      </c>
      <c r="B11" s="21">
        <f>SUM(B6*S11)</f>
        <v>60</v>
      </c>
      <c r="C11" s="21">
        <f>SUM(D6*S11)</f>
        <v>50</v>
      </c>
      <c r="D11" s="21">
        <f>SUM(D6*S11)</f>
        <v>50</v>
      </c>
      <c r="E11" s="21">
        <f>SUM(E6*S11)</f>
        <v>70</v>
      </c>
      <c r="F11" s="21">
        <f>SUM(F6*S11)</f>
        <v>60</v>
      </c>
      <c r="G11" s="21">
        <f>SUM(G6*S11)</f>
        <v>80</v>
      </c>
      <c r="H11" s="21">
        <f>SUM(H6*S11)</f>
        <v>90</v>
      </c>
      <c r="I11" s="21">
        <f>SUM(I6*S11)</f>
        <v>70</v>
      </c>
      <c r="J11" s="21">
        <f>SUM(J6*S11)</f>
        <v>80</v>
      </c>
      <c r="K11" s="21">
        <f>SUM(K6*S11)</f>
        <v>90</v>
      </c>
      <c r="L11" s="21">
        <f>SUM(L6*S11)</f>
        <v>100</v>
      </c>
      <c r="M11" s="21">
        <f>SUM(M6*S11)</f>
        <v>100</v>
      </c>
      <c r="N11" s="21">
        <f t="shared" si="0"/>
        <v>900</v>
      </c>
      <c r="O11" s="23"/>
      <c r="P11" s="23"/>
      <c r="Q11" s="47" t="s">
        <v>81</v>
      </c>
      <c r="R11" s="47"/>
      <c r="S11" s="47">
        <v>10</v>
      </c>
    </row>
    <row r="12" spans="1:19" x14ac:dyDescent="0.2">
      <c r="A12" s="17" t="s">
        <v>45</v>
      </c>
      <c r="B12" s="21">
        <f>SUM(B9:B10:B11)</f>
        <v>220</v>
      </c>
      <c r="C12" s="21">
        <f>SUM(C9:C10:C11)</f>
        <v>235</v>
      </c>
      <c r="D12" s="21">
        <f>SUM(D9:D10:D11)</f>
        <v>245</v>
      </c>
      <c r="E12" s="21">
        <f>SUM(E9:E10:E11)</f>
        <v>265</v>
      </c>
      <c r="F12" s="21">
        <f>SUM(F9:F10:F11)</f>
        <v>290</v>
      </c>
      <c r="G12" s="21">
        <f>SUM(G9:G10:G11)</f>
        <v>310</v>
      </c>
      <c r="H12" s="21">
        <f>SUM(H9:H10:H11)</f>
        <v>330</v>
      </c>
      <c r="I12" s="21">
        <f>SUM(I9:I10:I11)</f>
        <v>345</v>
      </c>
      <c r="J12" s="21">
        <f>SUM(J9:J10:J11)</f>
        <v>330</v>
      </c>
      <c r="K12" s="21">
        <f>SUM(K9:K10:K11)</f>
        <v>360</v>
      </c>
      <c r="L12" s="21">
        <f>SUM(L9:L10:L11)</f>
        <v>365</v>
      </c>
      <c r="M12" s="21">
        <f>SUM(M9:M10:M11)</f>
        <v>400</v>
      </c>
      <c r="N12" s="21">
        <f t="shared" si="0"/>
        <v>3695</v>
      </c>
      <c r="O12" s="23"/>
      <c r="P12" s="23"/>
      <c r="Q12" s="47"/>
      <c r="R12" s="47"/>
      <c r="S12" s="47"/>
    </row>
    <row r="13" spans="1:19" x14ac:dyDescent="0.2">
      <c r="A13" s="17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3"/>
      <c r="P13" s="23"/>
      <c r="Q13" s="47"/>
      <c r="R13" s="47"/>
      <c r="S13" s="47"/>
    </row>
    <row r="14" spans="1:19" x14ac:dyDescent="0.2">
      <c r="A14" s="17" t="s">
        <v>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3"/>
      <c r="P14" s="23"/>
      <c r="Q14" s="23"/>
      <c r="R14" s="48"/>
      <c r="S14" s="23"/>
    </row>
    <row r="15" spans="1:19" x14ac:dyDescent="0.2">
      <c r="A15" s="16" t="s">
        <v>91</v>
      </c>
      <c r="B15" s="21">
        <v>10</v>
      </c>
      <c r="C15" s="21">
        <v>10</v>
      </c>
      <c r="D15" s="39"/>
      <c r="E15" s="39"/>
      <c r="F15" s="21">
        <v>10</v>
      </c>
      <c r="G15" s="39"/>
      <c r="H15" s="21">
        <v>10</v>
      </c>
      <c r="I15" s="39"/>
      <c r="J15" s="21">
        <v>10</v>
      </c>
      <c r="K15" s="39"/>
      <c r="L15" s="39"/>
      <c r="M15" s="21">
        <v>10</v>
      </c>
      <c r="N15" s="21">
        <f>SUM(B15:M15)</f>
        <v>60</v>
      </c>
      <c r="O15" s="23"/>
      <c r="P15" s="23"/>
      <c r="Q15" s="23"/>
      <c r="R15" s="23"/>
      <c r="S15" s="23"/>
    </row>
    <row r="16" spans="1:19" x14ac:dyDescent="0.2">
      <c r="A16" s="16" t="s">
        <v>92</v>
      </c>
      <c r="B16" s="39"/>
      <c r="C16" s="39"/>
      <c r="D16" s="21">
        <v>10</v>
      </c>
      <c r="E16" s="39"/>
      <c r="F16" s="39"/>
      <c r="G16" s="39"/>
      <c r="H16" s="21">
        <v>10</v>
      </c>
      <c r="I16" s="39"/>
      <c r="J16" s="39"/>
      <c r="K16" s="21">
        <v>10</v>
      </c>
      <c r="L16" s="39"/>
      <c r="M16" s="21">
        <v>10</v>
      </c>
      <c r="N16" s="21">
        <f>SUM(B16:M16)</f>
        <v>40</v>
      </c>
      <c r="O16" s="23"/>
      <c r="P16" s="23"/>
      <c r="Q16" s="23"/>
      <c r="R16" s="23"/>
      <c r="S16" s="23"/>
    </row>
    <row r="17" spans="1:19" x14ac:dyDescent="0.2">
      <c r="A17" s="16" t="s">
        <v>90</v>
      </c>
      <c r="B17" s="39"/>
      <c r="C17" s="21">
        <v>15</v>
      </c>
      <c r="D17" s="39"/>
      <c r="E17" s="21">
        <v>15</v>
      </c>
      <c r="F17" s="39"/>
      <c r="G17" s="39"/>
      <c r="H17" s="39"/>
      <c r="I17" s="21">
        <v>15</v>
      </c>
      <c r="J17" s="39"/>
      <c r="K17" s="39"/>
      <c r="L17" s="21">
        <v>15</v>
      </c>
      <c r="M17" s="39"/>
      <c r="N17" s="21">
        <f>SUM(B17:M17)</f>
        <v>60</v>
      </c>
      <c r="O17" s="23"/>
      <c r="P17" s="23"/>
      <c r="Q17" s="23"/>
      <c r="R17" s="23"/>
      <c r="S17" s="23"/>
    </row>
    <row r="18" spans="1:19" ht="15" customHeight="1" x14ac:dyDescent="0.2">
      <c r="A18" s="16" t="s">
        <v>87</v>
      </c>
      <c r="B18" s="39"/>
      <c r="C18" s="21">
        <v>5</v>
      </c>
      <c r="D18" s="39"/>
      <c r="E18" s="21">
        <v>5</v>
      </c>
      <c r="F18" s="39"/>
      <c r="G18" s="21">
        <v>5</v>
      </c>
      <c r="H18" s="39"/>
      <c r="I18" s="21">
        <v>5</v>
      </c>
      <c r="J18" s="39"/>
      <c r="K18" s="39"/>
      <c r="L18" s="21">
        <v>5</v>
      </c>
      <c r="M18" s="39"/>
      <c r="N18" s="21">
        <f>SUM(B18:M18)</f>
        <v>25</v>
      </c>
      <c r="O18" s="23"/>
      <c r="P18" s="23"/>
      <c r="Q18" s="54" t="s">
        <v>93</v>
      </c>
      <c r="R18" s="54"/>
      <c r="S18" s="54"/>
    </row>
    <row r="19" spans="1:19" x14ac:dyDescent="0.2">
      <c r="A19" s="17" t="s">
        <v>94</v>
      </c>
      <c r="B19" s="21">
        <f t="shared" ref="B19:N19" si="1">SUM(B15:B18)</f>
        <v>10</v>
      </c>
      <c r="C19" s="21">
        <f t="shared" si="1"/>
        <v>30</v>
      </c>
      <c r="D19" s="21">
        <f t="shared" si="1"/>
        <v>10</v>
      </c>
      <c r="E19" s="21">
        <f t="shared" si="1"/>
        <v>20</v>
      </c>
      <c r="F19" s="21">
        <f t="shared" si="1"/>
        <v>10</v>
      </c>
      <c r="G19" s="21">
        <f t="shared" si="1"/>
        <v>5</v>
      </c>
      <c r="H19" s="21">
        <f t="shared" si="1"/>
        <v>20</v>
      </c>
      <c r="I19" s="21">
        <f t="shared" si="1"/>
        <v>20</v>
      </c>
      <c r="J19" s="21">
        <f t="shared" si="1"/>
        <v>10</v>
      </c>
      <c r="K19" s="21">
        <f t="shared" si="1"/>
        <v>10</v>
      </c>
      <c r="L19" s="21">
        <f t="shared" si="1"/>
        <v>20</v>
      </c>
      <c r="M19" s="21">
        <f t="shared" si="1"/>
        <v>20</v>
      </c>
      <c r="N19" s="21">
        <f t="shared" si="1"/>
        <v>185</v>
      </c>
      <c r="O19" s="23"/>
      <c r="P19" s="23"/>
      <c r="Q19" s="23"/>
      <c r="R19" s="23"/>
      <c r="S19" s="23"/>
    </row>
    <row r="20" spans="1:19" x14ac:dyDescent="0.2">
      <c r="A20" s="16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3"/>
      <c r="P20" s="23"/>
      <c r="Q20" s="23"/>
      <c r="R20" s="23"/>
      <c r="S20" s="23"/>
    </row>
    <row r="21" spans="1:19" x14ac:dyDescent="0.2">
      <c r="A21" s="17" t="s">
        <v>47</v>
      </c>
      <c r="B21" s="21">
        <f>SUM(B12-B19)</f>
        <v>210</v>
      </c>
      <c r="C21" s="21">
        <f t="shared" ref="C21:M21" si="2">SUM(C12-C19)</f>
        <v>205</v>
      </c>
      <c r="D21" s="21">
        <f t="shared" si="2"/>
        <v>235</v>
      </c>
      <c r="E21" s="21">
        <f t="shared" si="2"/>
        <v>245</v>
      </c>
      <c r="F21" s="21">
        <f t="shared" si="2"/>
        <v>280</v>
      </c>
      <c r="G21" s="21">
        <f t="shared" si="2"/>
        <v>305</v>
      </c>
      <c r="H21" s="21">
        <f t="shared" si="2"/>
        <v>310</v>
      </c>
      <c r="I21" s="21">
        <f t="shared" si="2"/>
        <v>325</v>
      </c>
      <c r="J21" s="21">
        <f t="shared" si="2"/>
        <v>320</v>
      </c>
      <c r="K21" s="21">
        <f t="shared" si="2"/>
        <v>350</v>
      </c>
      <c r="L21" s="21">
        <f t="shared" si="2"/>
        <v>345</v>
      </c>
      <c r="M21" s="21">
        <f t="shared" si="2"/>
        <v>380</v>
      </c>
      <c r="N21" s="21">
        <f>SUM(B21:M21)</f>
        <v>3510</v>
      </c>
      <c r="O21" s="23"/>
      <c r="P21" s="23"/>
      <c r="Q21" s="23"/>
      <c r="R21" s="23"/>
      <c r="S21" s="23"/>
    </row>
    <row r="22" spans="1:19" x14ac:dyDescent="0.2">
      <c r="A22" s="16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3"/>
      <c r="P22" s="23"/>
      <c r="Q22" s="23"/>
      <c r="R22" s="23"/>
      <c r="S22" s="23"/>
    </row>
    <row r="23" spans="1:19" x14ac:dyDescent="0.2">
      <c r="A23" s="17" t="s">
        <v>46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3"/>
      <c r="P23" s="23"/>
      <c r="Q23" s="23"/>
      <c r="R23" s="23"/>
      <c r="S23" s="23"/>
    </row>
    <row r="24" spans="1:19" x14ac:dyDescent="0.2">
      <c r="A24" s="16" t="s">
        <v>88</v>
      </c>
      <c r="B24" s="21">
        <v>30</v>
      </c>
      <c r="C24" s="21">
        <v>30</v>
      </c>
      <c r="D24" s="21">
        <v>30</v>
      </c>
      <c r="E24" s="21">
        <v>30</v>
      </c>
      <c r="F24" s="21">
        <v>30</v>
      </c>
      <c r="G24" s="21">
        <v>30</v>
      </c>
      <c r="H24" s="21">
        <v>30</v>
      </c>
      <c r="I24" s="21">
        <v>30</v>
      </c>
      <c r="J24" s="21">
        <v>30</v>
      </c>
      <c r="K24" s="21">
        <v>30</v>
      </c>
      <c r="L24" s="21">
        <v>30</v>
      </c>
      <c r="M24" s="21">
        <v>30</v>
      </c>
      <c r="N24" s="21">
        <f>SUM(B24:M24)</f>
        <v>360</v>
      </c>
      <c r="O24" s="23"/>
      <c r="P24" s="23"/>
      <c r="Q24" s="23"/>
      <c r="R24" s="23"/>
      <c r="S24" s="23"/>
    </row>
    <row r="25" spans="1:19" x14ac:dyDescent="0.2">
      <c r="A25" s="16" t="s">
        <v>31</v>
      </c>
      <c r="B25" s="21">
        <v>50</v>
      </c>
      <c r="C25" s="21">
        <v>50</v>
      </c>
      <c r="D25" s="21">
        <v>50</v>
      </c>
      <c r="E25" s="21">
        <v>50</v>
      </c>
      <c r="F25" s="21">
        <v>50</v>
      </c>
      <c r="G25" s="21">
        <v>50</v>
      </c>
      <c r="H25" s="21">
        <v>50</v>
      </c>
      <c r="I25" s="21">
        <v>50</v>
      </c>
      <c r="J25" s="21">
        <v>50</v>
      </c>
      <c r="K25" s="21">
        <v>50</v>
      </c>
      <c r="L25" s="21">
        <v>50</v>
      </c>
      <c r="M25" s="21">
        <v>50</v>
      </c>
      <c r="N25" s="21">
        <f>SUM(B25:M25)</f>
        <v>600</v>
      </c>
      <c r="O25" s="23"/>
      <c r="P25" s="23"/>
      <c r="Q25" s="23"/>
      <c r="R25" s="23"/>
      <c r="S25" s="23"/>
    </row>
    <row r="26" spans="1:19" x14ac:dyDescent="0.2">
      <c r="A26" s="16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3"/>
      <c r="P26" s="23"/>
      <c r="Q26" s="23"/>
      <c r="R26" s="23"/>
      <c r="S26" s="23"/>
    </row>
    <row r="27" spans="1:19" x14ac:dyDescent="0.2">
      <c r="A27" s="16" t="s">
        <v>95</v>
      </c>
      <c r="B27" s="21">
        <f>SUM(B24:B25)</f>
        <v>80</v>
      </c>
      <c r="C27" s="21">
        <f t="shared" ref="C27:M27" si="3">SUM(C24:C25)</f>
        <v>80</v>
      </c>
      <c r="D27" s="21">
        <f t="shared" si="3"/>
        <v>80</v>
      </c>
      <c r="E27" s="21">
        <f t="shared" si="3"/>
        <v>80</v>
      </c>
      <c r="F27" s="21">
        <f t="shared" si="3"/>
        <v>80</v>
      </c>
      <c r="G27" s="21">
        <f t="shared" si="3"/>
        <v>80</v>
      </c>
      <c r="H27" s="21">
        <f t="shared" si="3"/>
        <v>80</v>
      </c>
      <c r="I27" s="21">
        <f t="shared" si="3"/>
        <v>80</v>
      </c>
      <c r="J27" s="21">
        <f t="shared" si="3"/>
        <v>80</v>
      </c>
      <c r="K27" s="21">
        <f t="shared" si="3"/>
        <v>80</v>
      </c>
      <c r="L27" s="21">
        <f t="shared" si="3"/>
        <v>80</v>
      </c>
      <c r="M27" s="21">
        <f t="shared" si="3"/>
        <v>80</v>
      </c>
      <c r="N27" s="21">
        <f>SUM(B27:L27)</f>
        <v>880</v>
      </c>
      <c r="O27" s="23"/>
      <c r="P27" s="23"/>
      <c r="Q27" s="23"/>
      <c r="R27" s="23"/>
      <c r="S27" s="23"/>
    </row>
    <row r="28" spans="1:19" x14ac:dyDescent="0.2">
      <c r="A28" s="16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3"/>
      <c r="P28" s="23"/>
      <c r="Q28" s="23"/>
      <c r="R28" s="23"/>
      <c r="S28" s="23"/>
    </row>
    <row r="29" spans="1:19" x14ac:dyDescent="0.2">
      <c r="A29" s="17" t="s">
        <v>44</v>
      </c>
      <c r="B29" s="21">
        <f>SUM(B21-B27)</f>
        <v>130</v>
      </c>
      <c r="C29" s="21">
        <f t="shared" ref="C29:M29" si="4">SUM(C21-C27)</f>
        <v>125</v>
      </c>
      <c r="D29" s="21">
        <f t="shared" si="4"/>
        <v>155</v>
      </c>
      <c r="E29" s="21">
        <f t="shared" si="4"/>
        <v>165</v>
      </c>
      <c r="F29" s="21">
        <f t="shared" si="4"/>
        <v>200</v>
      </c>
      <c r="G29" s="21">
        <f t="shared" si="4"/>
        <v>225</v>
      </c>
      <c r="H29" s="21">
        <f t="shared" si="4"/>
        <v>230</v>
      </c>
      <c r="I29" s="21">
        <f t="shared" si="4"/>
        <v>245</v>
      </c>
      <c r="J29" s="21">
        <f t="shared" si="4"/>
        <v>240</v>
      </c>
      <c r="K29" s="21">
        <f t="shared" si="4"/>
        <v>270</v>
      </c>
      <c r="L29" s="21">
        <f t="shared" si="4"/>
        <v>265</v>
      </c>
      <c r="M29" s="21">
        <f t="shared" si="4"/>
        <v>300</v>
      </c>
      <c r="N29" s="21">
        <f>SUM(B29:M29)</f>
        <v>2550</v>
      </c>
      <c r="O29" s="23"/>
      <c r="P29" s="23"/>
      <c r="Q29" s="23"/>
      <c r="R29" s="23"/>
      <c r="S29" s="23"/>
    </row>
    <row r="30" spans="1:19" x14ac:dyDescent="0.2">
      <c r="A30" s="16" t="s">
        <v>33</v>
      </c>
      <c r="B30" s="21">
        <f>SUM(B29*12%)</f>
        <v>15.6</v>
      </c>
      <c r="C30" s="21">
        <f t="shared" ref="C30:M30" si="5">SUM(C29*12%)</f>
        <v>15</v>
      </c>
      <c r="D30" s="21">
        <f t="shared" si="5"/>
        <v>18.599999999999998</v>
      </c>
      <c r="E30" s="21">
        <f t="shared" si="5"/>
        <v>19.8</v>
      </c>
      <c r="F30" s="21">
        <f t="shared" si="5"/>
        <v>24</v>
      </c>
      <c r="G30" s="21">
        <f t="shared" si="5"/>
        <v>27</v>
      </c>
      <c r="H30" s="21">
        <f t="shared" si="5"/>
        <v>27.599999999999998</v>
      </c>
      <c r="I30" s="21">
        <f t="shared" si="5"/>
        <v>29.4</v>
      </c>
      <c r="J30" s="21">
        <f t="shared" si="5"/>
        <v>28.799999999999997</v>
      </c>
      <c r="K30" s="21">
        <f t="shared" si="5"/>
        <v>32.4</v>
      </c>
      <c r="L30" s="21">
        <f t="shared" si="5"/>
        <v>31.799999999999997</v>
      </c>
      <c r="M30" s="21">
        <f t="shared" si="5"/>
        <v>36</v>
      </c>
      <c r="N30" s="21">
        <f>SUM(B30:M30)</f>
        <v>306</v>
      </c>
      <c r="O30" s="23"/>
      <c r="P30" s="23"/>
      <c r="Q30" s="23"/>
      <c r="R30" s="23"/>
      <c r="S30" s="23"/>
    </row>
    <row r="31" spans="1:19" x14ac:dyDescent="0.2">
      <c r="A31" s="17" t="s">
        <v>34</v>
      </c>
      <c r="B31" s="21">
        <f>SUM(B29-B30)</f>
        <v>114.4</v>
      </c>
      <c r="C31" s="21">
        <f t="shared" ref="C31:M31" si="6">SUM(C29-C30)</f>
        <v>110</v>
      </c>
      <c r="D31" s="21">
        <f t="shared" si="6"/>
        <v>136.4</v>
      </c>
      <c r="E31" s="21">
        <f t="shared" si="6"/>
        <v>145.19999999999999</v>
      </c>
      <c r="F31" s="21">
        <f t="shared" si="6"/>
        <v>176</v>
      </c>
      <c r="G31" s="21">
        <f t="shared" si="6"/>
        <v>198</v>
      </c>
      <c r="H31" s="21">
        <f t="shared" si="6"/>
        <v>202.4</v>
      </c>
      <c r="I31" s="21">
        <f t="shared" si="6"/>
        <v>215.6</v>
      </c>
      <c r="J31" s="21">
        <f t="shared" si="6"/>
        <v>211.2</v>
      </c>
      <c r="K31" s="21">
        <f t="shared" si="6"/>
        <v>237.6</v>
      </c>
      <c r="L31" s="21">
        <f t="shared" si="6"/>
        <v>233.2</v>
      </c>
      <c r="M31" s="21">
        <f t="shared" si="6"/>
        <v>264</v>
      </c>
      <c r="N31" s="21">
        <f>SUM(B31:M31)</f>
        <v>2244</v>
      </c>
      <c r="O31" s="23"/>
      <c r="P31" s="23"/>
      <c r="Q31" s="23"/>
      <c r="R31" s="23"/>
      <c r="S31" s="23"/>
    </row>
  </sheetData>
  <mergeCells count="2">
    <mergeCell ref="Q8:S8"/>
    <mergeCell ref="Q18:S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329A8-6892-DD42-8CFE-7132A2C6914D}">
  <dimension ref="A1:S34"/>
  <sheetViews>
    <sheetView workbookViewId="0">
      <selection activeCell="B3" sqref="B3:N3"/>
    </sheetView>
  </sheetViews>
  <sheetFormatPr baseColWidth="10" defaultRowHeight="16" x14ac:dyDescent="0.2"/>
  <cols>
    <col min="1" max="1" width="31.83203125" customWidth="1"/>
    <col min="14" max="14" width="13.83203125" customWidth="1"/>
    <col min="17" max="17" width="16.83203125" customWidth="1"/>
  </cols>
  <sheetData>
    <row r="1" spans="1:19" x14ac:dyDescent="0.2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9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9" x14ac:dyDescent="0.2">
      <c r="A3" s="16"/>
      <c r="B3" s="19" t="s">
        <v>82</v>
      </c>
      <c r="C3" s="19" t="s">
        <v>82</v>
      </c>
      <c r="D3" s="19" t="s">
        <v>82</v>
      </c>
      <c r="E3" s="19" t="s">
        <v>82</v>
      </c>
      <c r="F3" s="19" t="s">
        <v>82</v>
      </c>
      <c r="G3" s="19" t="s">
        <v>82</v>
      </c>
      <c r="H3" s="19" t="s">
        <v>82</v>
      </c>
      <c r="I3" s="19" t="s">
        <v>82</v>
      </c>
      <c r="J3" s="19" t="s">
        <v>82</v>
      </c>
      <c r="K3" s="19" t="s">
        <v>82</v>
      </c>
      <c r="L3" s="19" t="s">
        <v>82</v>
      </c>
      <c r="M3" s="19" t="s">
        <v>82</v>
      </c>
      <c r="N3" s="19" t="s">
        <v>83</v>
      </c>
    </row>
    <row r="4" spans="1:19" x14ac:dyDescent="0.2">
      <c r="A4" s="18" t="s">
        <v>79</v>
      </c>
      <c r="B4" s="19">
        <v>8</v>
      </c>
      <c r="C4" s="19">
        <v>9</v>
      </c>
      <c r="D4" s="19">
        <v>10</v>
      </c>
      <c r="E4" s="19">
        <v>8</v>
      </c>
      <c r="F4" s="19">
        <v>9</v>
      </c>
      <c r="G4" s="19">
        <v>8</v>
      </c>
      <c r="H4" s="19">
        <v>7</v>
      </c>
      <c r="I4" s="19">
        <v>9</v>
      </c>
      <c r="J4" s="19">
        <v>11</v>
      </c>
      <c r="K4" s="19">
        <v>8</v>
      </c>
      <c r="L4" s="19">
        <v>9</v>
      </c>
      <c r="M4" s="19">
        <v>8</v>
      </c>
      <c r="N4" s="19">
        <f>SUM(B4:M4)</f>
        <v>104</v>
      </c>
    </row>
    <row r="5" spans="1:19" x14ac:dyDescent="0.2">
      <c r="A5" s="18" t="s">
        <v>80</v>
      </c>
      <c r="B5" s="19">
        <v>9</v>
      </c>
      <c r="C5" s="19">
        <v>9</v>
      </c>
      <c r="D5" s="19">
        <v>8</v>
      </c>
      <c r="E5" s="19">
        <v>7</v>
      </c>
      <c r="F5" s="19">
        <v>7</v>
      </c>
      <c r="G5" s="19">
        <v>9</v>
      </c>
      <c r="H5" s="19">
        <v>8</v>
      </c>
      <c r="I5" s="19">
        <v>10</v>
      </c>
      <c r="J5" s="19">
        <v>9</v>
      </c>
      <c r="K5" s="19">
        <v>9</v>
      </c>
      <c r="L5" s="19">
        <v>8</v>
      </c>
      <c r="M5" s="19">
        <v>9</v>
      </c>
      <c r="N5" s="19">
        <f>SUM(B5:M5)</f>
        <v>102</v>
      </c>
    </row>
    <row r="6" spans="1:19" x14ac:dyDescent="0.2">
      <c r="A6" s="18" t="s">
        <v>81</v>
      </c>
      <c r="B6" s="19">
        <v>7</v>
      </c>
      <c r="C6" s="19">
        <v>9</v>
      </c>
      <c r="D6" s="19">
        <v>11</v>
      </c>
      <c r="E6" s="19">
        <v>9</v>
      </c>
      <c r="F6" s="19">
        <v>8</v>
      </c>
      <c r="G6" s="19">
        <v>7</v>
      </c>
      <c r="H6" s="19">
        <v>9</v>
      </c>
      <c r="I6" s="19">
        <v>10</v>
      </c>
      <c r="J6" s="19">
        <v>12</v>
      </c>
      <c r="K6" s="19">
        <v>8</v>
      </c>
      <c r="L6" s="19">
        <v>11</v>
      </c>
      <c r="M6" s="19">
        <v>10</v>
      </c>
      <c r="N6" s="19">
        <f>SUM(B6:M6)</f>
        <v>111</v>
      </c>
    </row>
    <row r="7" spans="1:19" x14ac:dyDescent="0.2">
      <c r="A7" s="16"/>
      <c r="B7" s="19" t="s">
        <v>10</v>
      </c>
      <c r="C7" s="19" t="s">
        <v>11</v>
      </c>
      <c r="D7" s="19" t="s">
        <v>12</v>
      </c>
      <c r="E7" s="19" t="s">
        <v>13</v>
      </c>
      <c r="F7" s="19" t="s">
        <v>14</v>
      </c>
      <c r="G7" s="19" t="s">
        <v>15</v>
      </c>
      <c r="H7" s="19" t="s">
        <v>16</v>
      </c>
      <c r="I7" s="19" t="s">
        <v>17</v>
      </c>
      <c r="J7" s="19" t="s">
        <v>18</v>
      </c>
      <c r="K7" s="19" t="s">
        <v>19</v>
      </c>
      <c r="L7" s="19" t="s">
        <v>20</v>
      </c>
      <c r="M7" s="19" t="s">
        <v>21</v>
      </c>
      <c r="N7" s="19" t="s">
        <v>22</v>
      </c>
    </row>
    <row r="8" spans="1:19" x14ac:dyDescent="0.2">
      <c r="A8" s="17" t="s">
        <v>9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Q8" s="55" t="s">
        <v>78</v>
      </c>
      <c r="R8" s="55"/>
      <c r="S8" s="55"/>
    </row>
    <row r="9" spans="1:19" x14ac:dyDescent="0.2">
      <c r="A9" s="18" t="s">
        <v>79</v>
      </c>
      <c r="B9" s="22">
        <f>SUM(B4*S9)</f>
        <v>160</v>
      </c>
      <c r="C9" s="22">
        <f>SUM(C4*S9)</f>
        <v>180</v>
      </c>
      <c r="D9" s="22">
        <f>SUM(D4*S9)</f>
        <v>200</v>
      </c>
      <c r="E9" s="22">
        <f>SUM(E4*S9)</f>
        <v>160</v>
      </c>
      <c r="F9" s="22">
        <f>SUM(F4*S9)</f>
        <v>180</v>
      </c>
      <c r="G9" s="22">
        <f>SUM(G4*S9)</f>
        <v>160</v>
      </c>
      <c r="H9" s="22">
        <f>SUM(H4*S9)</f>
        <v>140</v>
      </c>
      <c r="I9" s="22">
        <f>SUM(I4*S9)</f>
        <v>180</v>
      </c>
      <c r="J9" s="22">
        <f>SUM(J4*S9)</f>
        <v>220</v>
      </c>
      <c r="K9" s="22">
        <f>SUM(K4*S9)</f>
        <v>160</v>
      </c>
      <c r="L9" s="22">
        <f>SUM(L4*S9)</f>
        <v>180</v>
      </c>
      <c r="M9" s="22">
        <f>SUM(M4*S9)</f>
        <v>160</v>
      </c>
      <c r="N9" s="22">
        <f>SUM(B9:M9)</f>
        <v>2080</v>
      </c>
      <c r="O9" s="45"/>
      <c r="P9" s="45"/>
      <c r="Q9" s="47" t="s">
        <v>79</v>
      </c>
      <c r="R9" s="47"/>
      <c r="S9" s="47">
        <v>20</v>
      </c>
    </row>
    <row r="10" spans="1:19" x14ac:dyDescent="0.2">
      <c r="A10" s="18" t="s">
        <v>80</v>
      </c>
      <c r="B10" s="22">
        <f>SUM(B5*S10)</f>
        <v>135</v>
      </c>
      <c r="C10" s="22">
        <f>SUM(C5*S10)</f>
        <v>135</v>
      </c>
      <c r="D10" s="22">
        <f>SUM(D5*S10)</f>
        <v>120</v>
      </c>
      <c r="E10" s="22">
        <f>SUM(E5*S10)</f>
        <v>105</v>
      </c>
      <c r="F10" s="22">
        <f>SUM(F5*S10)</f>
        <v>105</v>
      </c>
      <c r="G10" s="22">
        <f>SUM(G5*S10)</f>
        <v>135</v>
      </c>
      <c r="H10" s="22">
        <f>SUM(H5*S10)</f>
        <v>120</v>
      </c>
      <c r="I10" s="22">
        <f>SUM(I5*S10)</f>
        <v>150</v>
      </c>
      <c r="J10" s="22">
        <f>SUM(J5*S10)</f>
        <v>135</v>
      </c>
      <c r="K10" s="22">
        <f>SUM(K5*S10)</f>
        <v>135</v>
      </c>
      <c r="L10" s="22">
        <f>SUM(L5*S10)</f>
        <v>120</v>
      </c>
      <c r="M10" s="22">
        <f>SUM(M5*S10)</f>
        <v>135</v>
      </c>
      <c r="N10" s="22">
        <f t="shared" ref="N10:N12" si="0">SUM(B10:M10)</f>
        <v>1530</v>
      </c>
      <c r="O10" s="45"/>
      <c r="P10" s="45"/>
      <c r="Q10" s="47" t="s">
        <v>80</v>
      </c>
      <c r="R10" s="47"/>
      <c r="S10" s="47">
        <v>15</v>
      </c>
    </row>
    <row r="11" spans="1:19" x14ac:dyDescent="0.2">
      <c r="A11" s="18" t="s">
        <v>81</v>
      </c>
      <c r="B11" s="22">
        <f>SUM(B6*S11)</f>
        <v>70</v>
      </c>
      <c r="C11" s="22">
        <f>SUM(D6*S11)</f>
        <v>110</v>
      </c>
      <c r="D11" s="22">
        <f>SUM(D6*S11)</f>
        <v>110</v>
      </c>
      <c r="E11" s="22">
        <f>SUM(E6*S11)</f>
        <v>90</v>
      </c>
      <c r="F11" s="22">
        <f>SUM(F6*S11)</f>
        <v>80</v>
      </c>
      <c r="G11" s="22">
        <f>SUM(G6*S11)</f>
        <v>70</v>
      </c>
      <c r="H11" s="22">
        <f>SUM(H6*S11)</f>
        <v>90</v>
      </c>
      <c r="I11" s="22">
        <f>SUM(I6*S11)</f>
        <v>100</v>
      </c>
      <c r="J11" s="22">
        <f>SUM(J6*S11)</f>
        <v>120</v>
      </c>
      <c r="K11" s="22">
        <f>SUM(K6*S11)</f>
        <v>80</v>
      </c>
      <c r="L11" s="22">
        <f>SUM(L6*S11)</f>
        <v>110</v>
      </c>
      <c r="M11" s="22">
        <f>SUM(M6*S11)</f>
        <v>100</v>
      </c>
      <c r="N11" s="22">
        <f t="shared" si="0"/>
        <v>1130</v>
      </c>
      <c r="O11" s="45"/>
      <c r="P11" s="45"/>
      <c r="Q11" s="47" t="s">
        <v>81</v>
      </c>
      <c r="R11" s="47"/>
      <c r="S11" s="47">
        <v>10</v>
      </c>
    </row>
    <row r="12" spans="1:19" x14ac:dyDescent="0.2">
      <c r="A12" s="17" t="s">
        <v>45</v>
      </c>
      <c r="B12" s="22">
        <f>SUM(B9:B11)</f>
        <v>365</v>
      </c>
      <c r="C12" s="22">
        <f t="shared" ref="C12:M12" si="1">SUM(C9:C11)</f>
        <v>425</v>
      </c>
      <c r="D12" s="22">
        <f t="shared" si="1"/>
        <v>430</v>
      </c>
      <c r="E12" s="22">
        <f t="shared" si="1"/>
        <v>355</v>
      </c>
      <c r="F12" s="22">
        <f t="shared" si="1"/>
        <v>365</v>
      </c>
      <c r="G12" s="22">
        <f t="shared" si="1"/>
        <v>365</v>
      </c>
      <c r="H12" s="22">
        <f t="shared" si="1"/>
        <v>350</v>
      </c>
      <c r="I12" s="22">
        <f t="shared" si="1"/>
        <v>430</v>
      </c>
      <c r="J12" s="22">
        <f t="shared" si="1"/>
        <v>475</v>
      </c>
      <c r="K12" s="22">
        <f t="shared" si="1"/>
        <v>375</v>
      </c>
      <c r="L12" s="22">
        <f t="shared" si="1"/>
        <v>410</v>
      </c>
      <c r="M12" s="22">
        <f t="shared" si="1"/>
        <v>395</v>
      </c>
      <c r="N12" s="22">
        <f t="shared" si="0"/>
        <v>4740</v>
      </c>
      <c r="O12" s="45"/>
      <c r="P12" s="45"/>
      <c r="Q12" s="47"/>
      <c r="R12" s="47"/>
      <c r="S12" s="47"/>
    </row>
    <row r="13" spans="1:19" x14ac:dyDescent="0.2">
      <c r="A13" s="17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45"/>
      <c r="P13" s="45"/>
      <c r="Q13" s="47"/>
      <c r="R13" s="47"/>
      <c r="S13" s="47"/>
    </row>
    <row r="14" spans="1:19" x14ac:dyDescent="0.2">
      <c r="A14" s="17" t="s">
        <v>41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45"/>
      <c r="P14" s="45"/>
      <c r="Q14" s="23"/>
      <c r="R14" s="48"/>
      <c r="S14" s="23"/>
    </row>
    <row r="15" spans="1:19" x14ac:dyDescent="0.2">
      <c r="A15" s="16" t="s">
        <v>91</v>
      </c>
      <c r="B15" s="40"/>
      <c r="C15" s="22">
        <v>10</v>
      </c>
      <c r="D15" s="40"/>
      <c r="E15" s="22">
        <v>10</v>
      </c>
      <c r="F15" s="40"/>
      <c r="G15" s="40"/>
      <c r="H15" s="22">
        <v>10</v>
      </c>
      <c r="I15" s="40"/>
      <c r="J15" s="40"/>
      <c r="K15" s="22">
        <v>10</v>
      </c>
      <c r="L15" s="40"/>
      <c r="M15" s="22">
        <v>10</v>
      </c>
      <c r="N15" s="22">
        <f>SUM(B15,D15,E15,H15,L15)</f>
        <v>20</v>
      </c>
      <c r="O15" s="45"/>
      <c r="P15" s="45"/>
      <c r="Q15" s="45"/>
      <c r="R15" s="45"/>
      <c r="S15" s="45"/>
    </row>
    <row r="16" spans="1:19" x14ac:dyDescent="0.2">
      <c r="A16" s="16" t="s">
        <v>92</v>
      </c>
      <c r="B16" s="40"/>
      <c r="C16" s="22">
        <v>10</v>
      </c>
      <c r="D16" s="22">
        <v>10</v>
      </c>
      <c r="E16" s="40"/>
      <c r="F16" s="40"/>
      <c r="G16" s="22">
        <v>10</v>
      </c>
      <c r="H16" s="40"/>
      <c r="I16" s="22">
        <v>10</v>
      </c>
      <c r="J16" s="22">
        <v>10</v>
      </c>
      <c r="K16" s="40"/>
      <c r="L16" s="22">
        <v>10</v>
      </c>
      <c r="M16" s="40"/>
      <c r="N16" s="22">
        <f>SUM(B16,E16,G16,J16)</f>
        <v>20</v>
      </c>
      <c r="O16" s="45"/>
      <c r="P16" s="45"/>
      <c r="Q16" s="45"/>
      <c r="R16" s="45"/>
      <c r="S16" s="45"/>
    </row>
    <row r="17" spans="1:19" x14ac:dyDescent="0.2">
      <c r="A17" s="16" t="s">
        <v>90</v>
      </c>
      <c r="B17" s="40"/>
      <c r="C17" s="40"/>
      <c r="D17" s="22">
        <v>15</v>
      </c>
      <c r="E17" s="40"/>
      <c r="F17" s="22">
        <v>15</v>
      </c>
      <c r="G17" s="40"/>
      <c r="H17" s="40"/>
      <c r="I17" s="22">
        <v>15</v>
      </c>
      <c r="J17" s="40"/>
      <c r="K17" s="22">
        <v>15</v>
      </c>
      <c r="L17" s="40"/>
      <c r="M17" s="22">
        <v>15</v>
      </c>
      <c r="N17" s="22">
        <f>SUM(B17,F17,J17)</f>
        <v>15</v>
      </c>
      <c r="O17" s="45"/>
      <c r="P17" s="45"/>
      <c r="Q17" s="54" t="s">
        <v>93</v>
      </c>
      <c r="R17" s="54"/>
      <c r="S17" s="54"/>
    </row>
    <row r="18" spans="1:19" x14ac:dyDescent="0.2">
      <c r="A18" s="16" t="s">
        <v>87</v>
      </c>
      <c r="B18" s="40"/>
      <c r="C18" s="40"/>
      <c r="D18" s="40"/>
      <c r="E18" s="22">
        <v>5</v>
      </c>
      <c r="F18" s="40"/>
      <c r="G18" s="40"/>
      <c r="H18" s="22">
        <v>5</v>
      </c>
      <c r="I18" s="40"/>
      <c r="J18" s="22">
        <v>5</v>
      </c>
      <c r="K18" s="40"/>
      <c r="L18" s="22">
        <v>5</v>
      </c>
      <c r="M18" s="40"/>
      <c r="N18" s="22">
        <f>SUM(B18,E18,H18,K18)</f>
        <v>10</v>
      </c>
      <c r="O18" s="45"/>
      <c r="P18" s="45"/>
      <c r="Q18" s="45"/>
      <c r="R18" s="45"/>
      <c r="S18" s="45"/>
    </row>
    <row r="19" spans="1:19" x14ac:dyDescent="0.2">
      <c r="A19" s="17" t="s">
        <v>94</v>
      </c>
      <c r="B19" s="22">
        <f>SUM(B15:B18)</f>
        <v>0</v>
      </c>
      <c r="C19" s="22">
        <f>SUM(B9:B11)</f>
        <v>365</v>
      </c>
      <c r="D19" s="22">
        <f t="shared" ref="D19:I19" si="2">SUM(D15:D18)</f>
        <v>25</v>
      </c>
      <c r="E19" s="22">
        <f t="shared" si="2"/>
        <v>15</v>
      </c>
      <c r="F19" s="22">
        <f t="shared" si="2"/>
        <v>15</v>
      </c>
      <c r="G19" s="22">
        <f t="shared" si="2"/>
        <v>10</v>
      </c>
      <c r="H19" s="22">
        <f t="shared" si="2"/>
        <v>15</v>
      </c>
      <c r="I19" s="22">
        <f t="shared" si="2"/>
        <v>25</v>
      </c>
      <c r="J19" s="22">
        <f>SUM(J16:J18)</f>
        <v>15</v>
      </c>
      <c r="K19" s="22">
        <f>SUM(K15:K18)</f>
        <v>25</v>
      </c>
      <c r="L19" s="22">
        <f>SUM(L15:L18)</f>
        <v>15</v>
      </c>
      <c r="M19" s="22">
        <f>SUM(M15:M18)</f>
        <v>25</v>
      </c>
      <c r="N19" s="22">
        <f>SUM(N15:N18)</f>
        <v>65</v>
      </c>
      <c r="O19" s="45"/>
      <c r="P19" s="45"/>
      <c r="Q19" s="45"/>
      <c r="R19" s="45"/>
      <c r="S19" s="45"/>
    </row>
    <row r="20" spans="1:19" x14ac:dyDescent="0.2">
      <c r="A20" s="16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45"/>
      <c r="P20" s="45"/>
      <c r="Q20" s="45"/>
      <c r="R20" s="45"/>
      <c r="S20" s="45"/>
    </row>
    <row r="21" spans="1:19" x14ac:dyDescent="0.2">
      <c r="A21" s="17" t="s">
        <v>47</v>
      </c>
      <c r="B21" s="22">
        <f>SUM(B12-B19)</f>
        <v>365</v>
      </c>
      <c r="C21" s="22">
        <f t="shared" ref="C21:M21" si="3">SUM(C12-C19)</f>
        <v>60</v>
      </c>
      <c r="D21" s="22">
        <f t="shared" si="3"/>
        <v>405</v>
      </c>
      <c r="E21" s="22">
        <f t="shared" si="3"/>
        <v>340</v>
      </c>
      <c r="F21" s="22">
        <f t="shared" si="3"/>
        <v>350</v>
      </c>
      <c r="G21" s="22">
        <f t="shared" si="3"/>
        <v>355</v>
      </c>
      <c r="H21" s="22">
        <f t="shared" si="3"/>
        <v>335</v>
      </c>
      <c r="I21" s="22">
        <f t="shared" si="3"/>
        <v>405</v>
      </c>
      <c r="J21" s="22">
        <f t="shared" si="3"/>
        <v>460</v>
      </c>
      <c r="K21" s="22">
        <f t="shared" si="3"/>
        <v>350</v>
      </c>
      <c r="L21" s="22">
        <f t="shared" si="3"/>
        <v>395</v>
      </c>
      <c r="M21" s="22">
        <f t="shared" si="3"/>
        <v>370</v>
      </c>
      <c r="N21" s="22">
        <f>SUM(B21:M21)</f>
        <v>4190</v>
      </c>
      <c r="O21" s="45"/>
      <c r="P21" s="45"/>
      <c r="Q21" s="45"/>
      <c r="R21" s="45"/>
      <c r="S21" s="45"/>
    </row>
    <row r="22" spans="1:19" x14ac:dyDescent="0.2">
      <c r="A22" s="16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45"/>
      <c r="P22" s="45"/>
      <c r="Q22" s="45"/>
      <c r="R22" s="45"/>
      <c r="S22" s="45"/>
    </row>
    <row r="23" spans="1:19" x14ac:dyDescent="0.2">
      <c r="A23" s="17" t="s">
        <v>46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45"/>
      <c r="P23" s="45"/>
      <c r="Q23" s="45"/>
      <c r="R23" s="45"/>
      <c r="S23" s="45"/>
    </row>
    <row r="24" spans="1:19" x14ac:dyDescent="0.2">
      <c r="A24" s="16" t="s">
        <v>88</v>
      </c>
      <c r="B24" s="22">
        <v>30</v>
      </c>
      <c r="C24" s="22">
        <v>30</v>
      </c>
      <c r="D24" s="22">
        <v>30</v>
      </c>
      <c r="E24" s="22">
        <v>30</v>
      </c>
      <c r="F24" s="22">
        <v>30</v>
      </c>
      <c r="G24" s="22">
        <v>30</v>
      </c>
      <c r="H24" s="22">
        <v>30</v>
      </c>
      <c r="I24" s="22">
        <v>30</v>
      </c>
      <c r="J24" s="22">
        <v>30</v>
      </c>
      <c r="K24" s="22">
        <v>30</v>
      </c>
      <c r="L24" s="22">
        <v>30</v>
      </c>
      <c r="M24" s="22">
        <v>30</v>
      </c>
      <c r="N24" s="22">
        <f>SUM(B24:M24)</f>
        <v>360</v>
      </c>
      <c r="O24" s="45"/>
      <c r="P24" s="45"/>
      <c r="Q24" s="45"/>
      <c r="R24" s="45"/>
      <c r="S24" s="45"/>
    </row>
    <row r="25" spans="1:19" x14ac:dyDescent="0.2">
      <c r="A25" s="16" t="s">
        <v>31</v>
      </c>
      <c r="B25" s="22">
        <v>50</v>
      </c>
      <c r="C25" s="22">
        <v>50</v>
      </c>
      <c r="D25" s="22">
        <v>50</v>
      </c>
      <c r="E25" s="22">
        <v>50</v>
      </c>
      <c r="F25" s="22">
        <v>50</v>
      </c>
      <c r="G25" s="22">
        <v>50</v>
      </c>
      <c r="H25" s="22">
        <v>50</v>
      </c>
      <c r="I25" s="22">
        <v>50</v>
      </c>
      <c r="J25" s="22">
        <v>50</v>
      </c>
      <c r="K25" s="22">
        <v>50</v>
      </c>
      <c r="L25" s="22">
        <v>50</v>
      </c>
      <c r="M25" s="22">
        <v>50</v>
      </c>
      <c r="N25" s="22">
        <f>SUM(B25:M25)</f>
        <v>600</v>
      </c>
      <c r="O25" s="45"/>
      <c r="P25" s="45"/>
      <c r="Q25" s="45"/>
      <c r="R25" s="45"/>
      <c r="S25" s="45"/>
    </row>
    <row r="26" spans="1:19" x14ac:dyDescent="0.2">
      <c r="A26" s="16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45"/>
      <c r="P26" s="45"/>
      <c r="Q26" s="45"/>
      <c r="R26" s="45"/>
      <c r="S26" s="45"/>
    </row>
    <row r="27" spans="1:19" x14ac:dyDescent="0.2">
      <c r="A27" s="17" t="s">
        <v>95</v>
      </c>
      <c r="B27" s="22">
        <f>SUM(B24:B25)</f>
        <v>80</v>
      </c>
      <c r="C27" s="22">
        <f t="shared" ref="C27:M27" si="4">SUM(C24:C25)</f>
        <v>80</v>
      </c>
      <c r="D27" s="22">
        <f t="shared" si="4"/>
        <v>80</v>
      </c>
      <c r="E27" s="22">
        <f t="shared" si="4"/>
        <v>80</v>
      </c>
      <c r="F27" s="22">
        <f t="shared" si="4"/>
        <v>80</v>
      </c>
      <c r="G27" s="22">
        <f t="shared" si="4"/>
        <v>80</v>
      </c>
      <c r="H27" s="22">
        <f t="shared" si="4"/>
        <v>80</v>
      </c>
      <c r="I27" s="22">
        <f t="shared" si="4"/>
        <v>80</v>
      </c>
      <c r="J27" s="22">
        <f t="shared" si="4"/>
        <v>80</v>
      </c>
      <c r="K27" s="22">
        <f t="shared" si="4"/>
        <v>80</v>
      </c>
      <c r="L27" s="22">
        <f t="shared" si="4"/>
        <v>80</v>
      </c>
      <c r="M27" s="22">
        <f t="shared" si="4"/>
        <v>80</v>
      </c>
      <c r="N27" s="22">
        <f>SUM(B27:L27)</f>
        <v>880</v>
      </c>
      <c r="O27" s="45"/>
      <c r="P27" s="45"/>
      <c r="Q27" s="45"/>
      <c r="R27" s="45"/>
      <c r="S27" s="45"/>
    </row>
    <row r="28" spans="1:19" x14ac:dyDescent="0.2">
      <c r="A28" s="17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45"/>
      <c r="P28" s="45"/>
      <c r="Q28" s="45"/>
      <c r="R28" s="45"/>
      <c r="S28" s="45"/>
    </row>
    <row r="29" spans="1:19" x14ac:dyDescent="0.2">
      <c r="A29" s="17" t="s">
        <v>44</v>
      </c>
      <c r="B29" s="22">
        <f>SUM(B21-B27)</f>
        <v>285</v>
      </c>
      <c r="C29" s="22">
        <f t="shared" ref="C29:M29" si="5">SUM(C21-C27)</f>
        <v>-20</v>
      </c>
      <c r="D29" s="22">
        <f t="shared" si="5"/>
        <v>325</v>
      </c>
      <c r="E29" s="22">
        <f t="shared" si="5"/>
        <v>260</v>
      </c>
      <c r="F29" s="22">
        <f t="shared" si="5"/>
        <v>270</v>
      </c>
      <c r="G29" s="22">
        <f t="shared" si="5"/>
        <v>275</v>
      </c>
      <c r="H29" s="22">
        <f t="shared" si="5"/>
        <v>255</v>
      </c>
      <c r="I29" s="22">
        <f t="shared" si="5"/>
        <v>325</v>
      </c>
      <c r="J29" s="22">
        <f t="shared" si="5"/>
        <v>380</v>
      </c>
      <c r="K29" s="22">
        <f t="shared" si="5"/>
        <v>270</v>
      </c>
      <c r="L29" s="22">
        <f t="shared" si="5"/>
        <v>315</v>
      </c>
      <c r="M29" s="22">
        <f t="shared" si="5"/>
        <v>290</v>
      </c>
      <c r="N29" s="22">
        <f>SUM(B29:M29)</f>
        <v>3230</v>
      </c>
      <c r="O29" s="45"/>
      <c r="P29" s="45"/>
      <c r="Q29" s="45"/>
      <c r="R29" s="45"/>
      <c r="S29" s="45"/>
    </row>
    <row r="30" spans="1:19" x14ac:dyDescent="0.2">
      <c r="A30" s="16" t="s">
        <v>33</v>
      </c>
      <c r="B30" s="22">
        <f>SUM(B29*12%)</f>
        <v>34.199999999999996</v>
      </c>
      <c r="C30" s="22">
        <f t="shared" ref="C30:M30" si="6">SUM(C29*12%)</f>
        <v>-2.4</v>
      </c>
      <c r="D30" s="22">
        <f t="shared" si="6"/>
        <v>39</v>
      </c>
      <c r="E30" s="22">
        <f t="shared" si="6"/>
        <v>31.2</v>
      </c>
      <c r="F30" s="22">
        <f t="shared" si="6"/>
        <v>32.4</v>
      </c>
      <c r="G30" s="22">
        <f t="shared" si="6"/>
        <v>33</v>
      </c>
      <c r="H30" s="22">
        <f t="shared" si="6"/>
        <v>30.599999999999998</v>
      </c>
      <c r="I30" s="22">
        <f t="shared" si="6"/>
        <v>39</v>
      </c>
      <c r="J30" s="22">
        <f t="shared" si="6"/>
        <v>45.6</v>
      </c>
      <c r="K30" s="22">
        <f t="shared" si="6"/>
        <v>32.4</v>
      </c>
      <c r="L30" s="22">
        <f t="shared" si="6"/>
        <v>37.799999999999997</v>
      </c>
      <c r="M30" s="22">
        <f t="shared" si="6"/>
        <v>34.799999999999997</v>
      </c>
      <c r="N30" s="22">
        <f>SUM(B30:M30)</f>
        <v>387.6</v>
      </c>
      <c r="O30" s="45"/>
      <c r="P30" s="45"/>
      <c r="Q30" s="45"/>
      <c r="R30" s="45"/>
      <c r="S30" s="45"/>
    </row>
    <row r="31" spans="1:19" x14ac:dyDescent="0.2">
      <c r="A31" s="17" t="s">
        <v>34</v>
      </c>
      <c r="B31" s="22">
        <f>SUM(B29-B30)</f>
        <v>250.8</v>
      </c>
      <c r="C31" s="22">
        <f t="shared" ref="C31:M31" si="7">SUM(C29-C30)</f>
        <v>-17.600000000000001</v>
      </c>
      <c r="D31" s="22">
        <f t="shared" si="7"/>
        <v>286</v>
      </c>
      <c r="E31" s="22">
        <f t="shared" si="7"/>
        <v>228.8</v>
      </c>
      <c r="F31" s="22">
        <f t="shared" si="7"/>
        <v>237.6</v>
      </c>
      <c r="G31" s="22">
        <f t="shared" si="7"/>
        <v>242</v>
      </c>
      <c r="H31" s="22">
        <f t="shared" si="7"/>
        <v>224.4</v>
      </c>
      <c r="I31" s="22">
        <f t="shared" si="7"/>
        <v>286</v>
      </c>
      <c r="J31" s="22">
        <f t="shared" si="7"/>
        <v>334.4</v>
      </c>
      <c r="K31" s="22">
        <f t="shared" si="7"/>
        <v>237.6</v>
      </c>
      <c r="L31" s="22">
        <f t="shared" si="7"/>
        <v>277.2</v>
      </c>
      <c r="M31" s="22">
        <f t="shared" si="7"/>
        <v>255.2</v>
      </c>
      <c r="N31" s="22">
        <f>SUM(B31:M31)</f>
        <v>2842.3999999999996</v>
      </c>
      <c r="O31" s="45"/>
      <c r="P31" s="45"/>
      <c r="Q31" s="45"/>
      <c r="R31" s="45"/>
      <c r="S31" s="45"/>
    </row>
    <row r="34" spans="8:19" x14ac:dyDescent="0.2"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</row>
  </sheetData>
  <mergeCells count="2">
    <mergeCell ref="Q8:S8"/>
    <mergeCell ref="Q17:S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1886-7D71-DF43-AAF6-B26B3FE34E2A}">
  <dimension ref="A1:M42"/>
  <sheetViews>
    <sheetView topLeftCell="A9" workbookViewId="0">
      <selection activeCell="S33" sqref="S33"/>
    </sheetView>
  </sheetViews>
  <sheetFormatPr baseColWidth="10" defaultRowHeight="16" x14ac:dyDescent="0.2"/>
  <cols>
    <col min="1" max="1" width="34.83203125" bestFit="1" customWidth="1"/>
  </cols>
  <sheetData>
    <row r="1" spans="1:13" x14ac:dyDescent="0.2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">
      <c r="A2" s="16"/>
      <c r="B2" s="43" t="s">
        <v>10</v>
      </c>
      <c r="C2" s="43" t="s">
        <v>11</v>
      </c>
      <c r="D2" s="43" t="s">
        <v>12</v>
      </c>
      <c r="E2" s="43" t="s">
        <v>13</v>
      </c>
      <c r="F2" s="43" t="s">
        <v>14</v>
      </c>
      <c r="G2" s="43" t="s">
        <v>15</v>
      </c>
      <c r="H2" s="43" t="s">
        <v>16</v>
      </c>
      <c r="I2" s="43" t="s">
        <v>17</v>
      </c>
      <c r="J2" s="43" t="s">
        <v>18</v>
      </c>
      <c r="K2" s="43" t="s">
        <v>19</v>
      </c>
      <c r="L2" s="43" t="s">
        <v>20</v>
      </c>
      <c r="M2" s="43" t="s">
        <v>21</v>
      </c>
    </row>
    <row r="3" spans="1:13" x14ac:dyDescent="0.2">
      <c r="A3" s="17" t="s">
        <v>57</v>
      </c>
      <c r="B3" s="21">
        <v>0</v>
      </c>
      <c r="C3" s="21">
        <f t="shared" ref="C3:M3" si="0">B3+B36</f>
        <v>-5</v>
      </c>
      <c r="D3" s="21">
        <f t="shared" si="0"/>
        <v>60</v>
      </c>
      <c r="E3" s="21">
        <f t="shared" si="0"/>
        <v>145</v>
      </c>
      <c r="F3" s="21">
        <f t="shared" si="0"/>
        <v>235</v>
      </c>
      <c r="G3" s="21">
        <f t="shared" si="0"/>
        <v>315</v>
      </c>
      <c r="H3" s="21">
        <f t="shared" si="0"/>
        <v>490</v>
      </c>
      <c r="I3" s="21">
        <f t="shared" si="0"/>
        <v>540</v>
      </c>
      <c r="J3" s="21">
        <f t="shared" si="0"/>
        <v>675</v>
      </c>
      <c r="K3" s="21">
        <f t="shared" si="0"/>
        <v>865</v>
      </c>
      <c r="L3" s="21">
        <f t="shared" si="0"/>
        <v>1100</v>
      </c>
      <c r="M3" s="21">
        <f t="shared" si="0"/>
        <v>1405</v>
      </c>
    </row>
    <row r="4" spans="1:13" x14ac:dyDescent="0.2">
      <c r="A4" s="16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x14ac:dyDescent="0.2">
      <c r="A5" s="17" t="s">
        <v>60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x14ac:dyDescent="0.2">
      <c r="A6" s="16" t="s">
        <v>59</v>
      </c>
      <c r="B6" s="24">
        <v>105</v>
      </c>
      <c r="C6" s="24">
        <v>145</v>
      </c>
      <c r="D6" s="24">
        <v>175</v>
      </c>
      <c r="E6" s="24">
        <v>195</v>
      </c>
      <c r="F6" s="24">
        <v>175</v>
      </c>
      <c r="G6" s="24">
        <v>265</v>
      </c>
      <c r="H6" s="24">
        <v>145</v>
      </c>
      <c r="I6" s="24">
        <v>215</v>
      </c>
      <c r="J6" s="24">
        <v>295</v>
      </c>
      <c r="K6" s="24">
        <v>320</v>
      </c>
      <c r="L6" s="24">
        <v>415</v>
      </c>
      <c r="M6" s="24">
        <v>450</v>
      </c>
    </row>
    <row r="7" spans="1:13" x14ac:dyDescent="0.2">
      <c r="A7" s="16" t="s">
        <v>58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x14ac:dyDescent="0.2">
      <c r="A8" s="16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2">
      <c r="A9" s="17" t="s">
        <v>61</v>
      </c>
      <c r="B9" s="21">
        <f>B6+B7</f>
        <v>105</v>
      </c>
      <c r="C9" s="21">
        <f t="shared" ref="C9:M9" si="1">C6+C7</f>
        <v>145</v>
      </c>
      <c r="D9" s="21">
        <f t="shared" si="1"/>
        <v>175</v>
      </c>
      <c r="E9" s="21">
        <f t="shared" si="1"/>
        <v>195</v>
      </c>
      <c r="F9" s="21">
        <f t="shared" si="1"/>
        <v>175</v>
      </c>
      <c r="G9" s="21">
        <f t="shared" si="1"/>
        <v>265</v>
      </c>
      <c r="H9" s="21">
        <f t="shared" si="1"/>
        <v>145</v>
      </c>
      <c r="I9" s="21">
        <f t="shared" si="1"/>
        <v>215</v>
      </c>
      <c r="J9" s="21">
        <f t="shared" si="1"/>
        <v>295</v>
      </c>
      <c r="K9" s="21">
        <f t="shared" si="1"/>
        <v>320</v>
      </c>
      <c r="L9" s="21">
        <f t="shared" si="1"/>
        <v>415</v>
      </c>
      <c r="M9" s="21">
        <f t="shared" si="1"/>
        <v>450</v>
      </c>
    </row>
    <row r="10" spans="1:13" x14ac:dyDescent="0.2">
      <c r="A10" s="17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2">
      <c r="A11" s="17" t="s">
        <v>69</v>
      </c>
      <c r="B11" s="21">
        <f>B3+B9</f>
        <v>105</v>
      </c>
      <c r="C11" s="21">
        <f t="shared" ref="C11:M11" si="2">C3+C9</f>
        <v>140</v>
      </c>
      <c r="D11" s="21">
        <f t="shared" si="2"/>
        <v>235</v>
      </c>
      <c r="E11" s="21">
        <f t="shared" si="2"/>
        <v>340</v>
      </c>
      <c r="F11" s="21">
        <f t="shared" si="2"/>
        <v>410</v>
      </c>
      <c r="G11" s="21">
        <f t="shared" si="2"/>
        <v>580</v>
      </c>
      <c r="H11" s="21">
        <f t="shared" si="2"/>
        <v>635</v>
      </c>
      <c r="I11" s="21">
        <f t="shared" si="2"/>
        <v>755</v>
      </c>
      <c r="J11" s="21">
        <f t="shared" si="2"/>
        <v>970</v>
      </c>
      <c r="K11" s="21">
        <f t="shared" si="2"/>
        <v>1185</v>
      </c>
      <c r="L11" s="21">
        <f t="shared" si="2"/>
        <v>1515</v>
      </c>
      <c r="M11" s="21">
        <f t="shared" si="2"/>
        <v>1855</v>
      </c>
    </row>
    <row r="12" spans="1:13" x14ac:dyDescent="0.2">
      <c r="A12" s="16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 x14ac:dyDescent="0.2">
      <c r="A13" s="16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3" x14ac:dyDescent="0.2">
      <c r="A14" s="17" t="s">
        <v>62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x14ac:dyDescent="0.2">
      <c r="A15" s="17" t="s">
        <v>41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3" x14ac:dyDescent="0.2">
      <c r="A16" s="16" t="s">
        <v>91</v>
      </c>
      <c r="B16" s="39"/>
      <c r="C16" s="39"/>
      <c r="D16" s="21">
        <v>10</v>
      </c>
      <c r="E16" s="21">
        <v>10</v>
      </c>
      <c r="F16" s="39"/>
      <c r="G16" s="39"/>
      <c r="H16" s="21">
        <v>10</v>
      </c>
      <c r="I16" s="39"/>
      <c r="J16" s="39"/>
      <c r="K16" s="39"/>
      <c r="L16" s="21">
        <v>30</v>
      </c>
      <c r="M16" s="39"/>
    </row>
    <row r="17" spans="1:13" x14ac:dyDescent="0.2">
      <c r="A17" s="16" t="s">
        <v>92</v>
      </c>
      <c r="B17" s="21">
        <v>10</v>
      </c>
      <c r="C17" s="39"/>
      <c r="D17" s="39"/>
      <c r="E17" s="21">
        <v>10</v>
      </c>
      <c r="F17" s="39"/>
      <c r="G17" s="21">
        <v>10</v>
      </c>
      <c r="H17" s="39"/>
      <c r="I17" s="39"/>
      <c r="J17" s="21">
        <v>10</v>
      </c>
      <c r="K17" s="39"/>
      <c r="L17" s="39"/>
      <c r="M17" s="21">
        <v>10</v>
      </c>
    </row>
    <row r="18" spans="1:13" x14ac:dyDescent="0.2">
      <c r="A18" s="16" t="s">
        <v>90</v>
      </c>
      <c r="B18" s="21">
        <v>15</v>
      </c>
      <c r="C18" s="39"/>
      <c r="D18" s="39"/>
      <c r="E18" s="39"/>
      <c r="F18" s="21">
        <v>15</v>
      </c>
      <c r="G18" s="39"/>
      <c r="H18" s="39"/>
      <c r="I18" s="39"/>
      <c r="J18" s="21">
        <v>15</v>
      </c>
      <c r="K18" s="39"/>
      <c r="L18" s="39"/>
      <c r="M18" s="21">
        <v>15</v>
      </c>
    </row>
    <row r="19" spans="1:13" x14ac:dyDescent="0.2">
      <c r="A19" s="16" t="s">
        <v>87</v>
      </c>
      <c r="B19" s="21">
        <v>5</v>
      </c>
      <c r="C19" s="39"/>
      <c r="D19" s="39"/>
      <c r="E19" s="21">
        <v>5</v>
      </c>
      <c r="F19" s="39"/>
      <c r="G19" s="39"/>
      <c r="H19" s="21">
        <v>5</v>
      </c>
      <c r="I19" s="39"/>
      <c r="J19" s="39"/>
      <c r="K19" s="21">
        <v>5</v>
      </c>
      <c r="L19" s="39"/>
      <c r="M19" s="21">
        <v>5</v>
      </c>
    </row>
    <row r="20" spans="1:13" x14ac:dyDescent="0.2">
      <c r="A20" s="16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 x14ac:dyDescent="0.2">
      <c r="A21" s="36" t="s">
        <v>65</v>
      </c>
      <c r="B21" s="21">
        <f>SUM(B16:B19)</f>
        <v>30</v>
      </c>
      <c r="C21" s="21">
        <f t="shared" ref="C21:M21" si="3">SUM(C16:C19)</f>
        <v>0</v>
      </c>
      <c r="D21" s="21">
        <f t="shared" si="3"/>
        <v>10</v>
      </c>
      <c r="E21" s="21">
        <f t="shared" si="3"/>
        <v>25</v>
      </c>
      <c r="F21" s="21">
        <f t="shared" si="3"/>
        <v>15</v>
      </c>
      <c r="G21" s="21">
        <f t="shared" si="3"/>
        <v>10</v>
      </c>
      <c r="H21" s="21">
        <f t="shared" si="3"/>
        <v>15</v>
      </c>
      <c r="I21" s="21">
        <f t="shared" si="3"/>
        <v>0</v>
      </c>
      <c r="J21" s="21">
        <f t="shared" si="3"/>
        <v>25</v>
      </c>
      <c r="K21" s="21">
        <f t="shared" si="3"/>
        <v>5</v>
      </c>
      <c r="L21" s="21">
        <f t="shared" si="3"/>
        <v>30</v>
      </c>
      <c r="M21" s="21">
        <f t="shared" si="3"/>
        <v>30</v>
      </c>
    </row>
    <row r="22" spans="1:13" x14ac:dyDescent="0.2">
      <c r="A22" s="36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3" x14ac:dyDescent="0.2">
      <c r="A23" s="17" t="s">
        <v>63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 x14ac:dyDescent="0.2">
      <c r="A24" s="16" t="s">
        <v>88</v>
      </c>
      <c r="B24" s="21">
        <v>30</v>
      </c>
      <c r="C24" s="21">
        <v>30</v>
      </c>
      <c r="D24" s="21">
        <v>30</v>
      </c>
      <c r="E24" s="21">
        <v>30</v>
      </c>
      <c r="F24" s="21">
        <v>30</v>
      </c>
      <c r="G24" s="21">
        <v>30</v>
      </c>
      <c r="H24" s="21">
        <v>30</v>
      </c>
      <c r="I24" s="21">
        <v>30</v>
      </c>
      <c r="J24" s="21">
        <v>30</v>
      </c>
      <c r="K24" s="21">
        <v>30</v>
      </c>
      <c r="L24" s="21">
        <v>30</v>
      </c>
      <c r="M24" s="21">
        <v>30</v>
      </c>
    </row>
    <row r="25" spans="1:13" x14ac:dyDescent="0.2">
      <c r="A25" s="16" t="s">
        <v>31</v>
      </c>
      <c r="B25" s="21">
        <v>50</v>
      </c>
      <c r="C25" s="21">
        <v>50</v>
      </c>
      <c r="D25" s="21">
        <v>50</v>
      </c>
      <c r="E25" s="21">
        <v>50</v>
      </c>
      <c r="F25" s="21">
        <v>50</v>
      </c>
      <c r="G25" s="21">
        <v>50</v>
      </c>
      <c r="H25" s="21">
        <v>50</v>
      </c>
      <c r="I25" s="21">
        <v>50</v>
      </c>
      <c r="J25" s="21">
        <v>50</v>
      </c>
      <c r="K25" s="21">
        <v>50</v>
      </c>
      <c r="L25" s="21">
        <v>50</v>
      </c>
      <c r="M25" s="21">
        <v>50</v>
      </c>
    </row>
    <row r="26" spans="1:13" x14ac:dyDescent="0.2">
      <c r="A26" s="19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3" x14ac:dyDescent="0.2">
      <c r="A27" s="16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1:13" x14ac:dyDescent="0.2">
      <c r="A28" s="36" t="s">
        <v>64</v>
      </c>
      <c r="B28" s="21">
        <f>SUM(B24:B26)</f>
        <v>80</v>
      </c>
      <c r="C28" s="21">
        <f t="shared" ref="C28:M28" si="4">SUM(C24:C26)</f>
        <v>80</v>
      </c>
      <c r="D28" s="21">
        <f t="shared" si="4"/>
        <v>80</v>
      </c>
      <c r="E28" s="21">
        <f t="shared" si="4"/>
        <v>80</v>
      </c>
      <c r="F28" s="21">
        <f t="shared" si="4"/>
        <v>80</v>
      </c>
      <c r="G28" s="21">
        <f t="shared" si="4"/>
        <v>80</v>
      </c>
      <c r="H28" s="21">
        <f t="shared" si="4"/>
        <v>80</v>
      </c>
      <c r="I28" s="21">
        <f t="shared" si="4"/>
        <v>80</v>
      </c>
      <c r="J28" s="21">
        <f t="shared" si="4"/>
        <v>80</v>
      </c>
      <c r="K28" s="21">
        <f t="shared" si="4"/>
        <v>80</v>
      </c>
      <c r="L28" s="21">
        <f t="shared" si="4"/>
        <v>80</v>
      </c>
      <c r="M28" s="21">
        <f t="shared" si="4"/>
        <v>80</v>
      </c>
    </row>
    <row r="29" spans="1:13" x14ac:dyDescent="0.2">
      <c r="A29" s="1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3" x14ac:dyDescent="0.2">
      <c r="A30" s="16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x14ac:dyDescent="0.2">
      <c r="A31" s="17" t="s">
        <v>66</v>
      </c>
      <c r="B31" s="21">
        <f>SUM(B21+B28)</f>
        <v>110</v>
      </c>
      <c r="C31" s="21">
        <f t="shared" ref="C31:M31" si="5">SUM(C21+C28)</f>
        <v>80</v>
      </c>
      <c r="D31" s="21">
        <f t="shared" si="5"/>
        <v>90</v>
      </c>
      <c r="E31" s="21">
        <f t="shared" si="5"/>
        <v>105</v>
      </c>
      <c r="F31" s="21">
        <f t="shared" si="5"/>
        <v>95</v>
      </c>
      <c r="G31" s="21">
        <f t="shared" si="5"/>
        <v>90</v>
      </c>
      <c r="H31" s="21">
        <f t="shared" si="5"/>
        <v>95</v>
      </c>
      <c r="I31" s="21">
        <f t="shared" si="5"/>
        <v>80</v>
      </c>
      <c r="J31" s="21">
        <f t="shared" si="5"/>
        <v>105</v>
      </c>
      <c r="K31" s="21">
        <f t="shared" si="5"/>
        <v>85</v>
      </c>
      <c r="L31" s="21">
        <f t="shared" si="5"/>
        <v>110</v>
      </c>
      <c r="M31" s="21">
        <f t="shared" si="5"/>
        <v>110</v>
      </c>
    </row>
    <row r="32" spans="1:13" x14ac:dyDescent="0.2">
      <c r="A32" s="1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3" x14ac:dyDescent="0.2">
      <c r="A33" s="16" t="s">
        <v>67</v>
      </c>
      <c r="B33" s="21">
        <f>B9</f>
        <v>105</v>
      </c>
      <c r="C33" s="21">
        <f t="shared" ref="C33:M33" si="6">C9</f>
        <v>145</v>
      </c>
      <c r="D33" s="21">
        <f t="shared" si="6"/>
        <v>175</v>
      </c>
      <c r="E33" s="21">
        <f t="shared" si="6"/>
        <v>195</v>
      </c>
      <c r="F33" s="21">
        <f t="shared" si="6"/>
        <v>175</v>
      </c>
      <c r="G33" s="21">
        <f t="shared" si="6"/>
        <v>265</v>
      </c>
      <c r="H33" s="21">
        <f t="shared" si="6"/>
        <v>145</v>
      </c>
      <c r="I33" s="21">
        <f t="shared" si="6"/>
        <v>215</v>
      </c>
      <c r="J33" s="21">
        <f t="shared" si="6"/>
        <v>295</v>
      </c>
      <c r="K33" s="21">
        <f t="shared" si="6"/>
        <v>320</v>
      </c>
      <c r="L33" s="21">
        <f t="shared" si="6"/>
        <v>415</v>
      </c>
      <c r="M33" s="21">
        <f t="shared" si="6"/>
        <v>450</v>
      </c>
    </row>
    <row r="34" spans="1:13" x14ac:dyDescent="0.2">
      <c r="A34" s="16" t="s">
        <v>68</v>
      </c>
      <c r="B34" s="21">
        <f>B31</f>
        <v>110</v>
      </c>
      <c r="C34" s="21">
        <f t="shared" ref="C34:M34" si="7">C31</f>
        <v>80</v>
      </c>
      <c r="D34" s="21">
        <f t="shared" si="7"/>
        <v>90</v>
      </c>
      <c r="E34" s="21">
        <f t="shared" si="7"/>
        <v>105</v>
      </c>
      <c r="F34" s="21">
        <f t="shared" si="7"/>
        <v>95</v>
      </c>
      <c r="G34" s="21">
        <f t="shared" si="7"/>
        <v>90</v>
      </c>
      <c r="H34" s="21">
        <f t="shared" si="7"/>
        <v>95</v>
      </c>
      <c r="I34" s="21">
        <f t="shared" si="7"/>
        <v>80</v>
      </c>
      <c r="J34" s="21">
        <f t="shared" si="7"/>
        <v>105</v>
      </c>
      <c r="K34" s="21">
        <f t="shared" si="7"/>
        <v>85</v>
      </c>
      <c r="L34" s="21">
        <f t="shared" si="7"/>
        <v>110</v>
      </c>
      <c r="M34" s="21">
        <f t="shared" si="7"/>
        <v>110</v>
      </c>
    </row>
    <row r="35" spans="1:13" x14ac:dyDescent="0.2">
      <c r="A35" s="16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3" x14ac:dyDescent="0.2">
      <c r="A36" s="17" t="s">
        <v>71</v>
      </c>
      <c r="B36" s="21">
        <f>SUM(B33-B34)</f>
        <v>-5</v>
      </c>
      <c r="C36" s="21">
        <f t="shared" ref="C36:M36" si="8">SUM(C33-C34)</f>
        <v>65</v>
      </c>
      <c r="D36" s="21">
        <f t="shared" si="8"/>
        <v>85</v>
      </c>
      <c r="E36" s="21">
        <f t="shared" si="8"/>
        <v>90</v>
      </c>
      <c r="F36" s="21">
        <f t="shared" si="8"/>
        <v>80</v>
      </c>
      <c r="G36" s="21">
        <f t="shared" si="8"/>
        <v>175</v>
      </c>
      <c r="H36" s="21">
        <f t="shared" si="8"/>
        <v>50</v>
      </c>
      <c r="I36" s="21">
        <f t="shared" si="8"/>
        <v>135</v>
      </c>
      <c r="J36" s="21">
        <f t="shared" si="8"/>
        <v>190</v>
      </c>
      <c r="K36" s="21">
        <f t="shared" si="8"/>
        <v>235</v>
      </c>
      <c r="L36" s="21">
        <f t="shared" si="8"/>
        <v>305</v>
      </c>
      <c r="M36" s="21">
        <f t="shared" si="8"/>
        <v>340</v>
      </c>
    </row>
    <row r="37" spans="1:13" x14ac:dyDescent="0.2">
      <c r="A37" s="16" t="s">
        <v>72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x14ac:dyDescent="0.2">
      <c r="A38" s="16" t="s">
        <v>73</v>
      </c>
      <c r="B38" s="21">
        <f>B36-B37</f>
        <v>-5</v>
      </c>
      <c r="C38" s="21">
        <f t="shared" ref="C38:M38" si="9">C36-C37</f>
        <v>65</v>
      </c>
      <c r="D38" s="21">
        <f t="shared" si="9"/>
        <v>85</v>
      </c>
      <c r="E38" s="21">
        <f t="shared" si="9"/>
        <v>90</v>
      </c>
      <c r="F38" s="21">
        <f t="shared" si="9"/>
        <v>80</v>
      </c>
      <c r="G38" s="21">
        <f t="shared" si="9"/>
        <v>175</v>
      </c>
      <c r="H38" s="21">
        <f t="shared" si="9"/>
        <v>50</v>
      </c>
      <c r="I38" s="21">
        <f t="shared" si="9"/>
        <v>135</v>
      </c>
      <c r="J38" s="21">
        <f t="shared" si="9"/>
        <v>190</v>
      </c>
      <c r="K38" s="21">
        <f t="shared" si="9"/>
        <v>235</v>
      </c>
      <c r="L38" s="21">
        <f t="shared" si="9"/>
        <v>305</v>
      </c>
      <c r="M38" s="21">
        <f t="shared" si="9"/>
        <v>340</v>
      </c>
    </row>
    <row r="39" spans="1:13" x14ac:dyDescent="0.2">
      <c r="A39" s="16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2" spans="1:13" ht="18" x14ac:dyDescent="0.2">
      <c r="C42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BF850-74DF-2845-BA78-466C00D9CB41}">
  <dimension ref="A1:N48"/>
  <sheetViews>
    <sheetView workbookViewId="0">
      <selection activeCell="N25" sqref="N25"/>
    </sheetView>
  </sheetViews>
  <sheetFormatPr baseColWidth="10" defaultRowHeight="16" x14ac:dyDescent="0.2"/>
  <cols>
    <col min="1" max="1" width="37.5" customWidth="1"/>
  </cols>
  <sheetData>
    <row r="1" spans="1:14" x14ac:dyDescent="0.2">
      <c r="A1" s="22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45"/>
    </row>
    <row r="2" spans="1:14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45"/>
    </row>
    <row r="3" spans="1:14" x14ac:dyDescent="0.2">
      <c r="A3" s="22"/>
      <c r="B3" s="43" t="s">
        <v>10</v>
      </c>
      <c r="C3" s="43" t="s">
        <v>11</v>
      </c>
      <c r="D3" s="43" t="s">
        <v>12</v>
      </c>
      <c r="E3" s="43" t="s">
        <v>13</v>
      </c>
      <c r="F3" s="43" t="s">
        <v>14</v>
      </c>
      <c r="G3" s="43" t="s">
        <v>15</v>
      </c>
      <c r="H3" s="43" t="s">
        <v>16</v>
      </c>
      <c r="I3" s="43" t="s">
        <v>17</v>
      </c>
      <c r="J3" s="43" t="s">
        <v>18</v>
      </c>
      <c r="K3" s="43" t="s">
        <v>19</v>
      </c>
      <c r="L3" s="43" t="s">
        <v>20</v>
      </c>
      <c r="M3" s="43" t="s">
        <v>21</v>
      </c>
      <c r="N3" s="45"/>
    </row>
    <row r="4" spans="1:14" x14ac:dyDescent="0.2">
      <c r="A4" s="41" t="s">
        <v>57</v>
      </c>
      <c r="B4" s="21">
        <v>1405</v>
      </c>
      <c r="C4" s="21">
        <f t="shared" ref="C4:M4" si="0">B4+B39</f>
        <v>1535</v>
      </c>
      <c r="D4" s="21">
        <f t="shared" si="0"/>
        <v>1660</v>
      </c>
      <c r="E4" s="21">
        <f t="shared" si="0"/>
        <v>1815</v>
      </c>
      <c r="F4" s="21">
        <f t="shared" si="0"/>
        <v>1980</v>
      </c>
      <c r="G4" s="21">
        <f t="shared" si="0"/>
        <v>2180</v>
      </c>
      <c r="H4" s="21">
        <f t="shared" si="0"/>
        <v>2405</v>
      </c>
      <c r="I4" s="21">
        <f t="shared" si="0"/>
        <v>2635</v>
      </c>
      <c r="J4" s="21">
        <f t="shared" si="0"/>
        <v>2880</v>
      </c>
      <c r="K4" s="21">
        <f t="shared" si="0"/>
        <v>3120</v>
      </c>
      <c r="L4" s="21">
        <f t="shared" si="0"/>
        <v>3390</v>
      </c>
      <c r="M4" s="21">
        <f t="shared" si="0"/>
        <v>3655</v>
      </c>
      <c r="N4" s="45"/>
    </row>
    <row r="5" spans="1:14" x14ac:dyDescent="0.2">
      <c r="A5" s="22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45"/>
    </row>
    <row r="6" spans="1:14" x14ac:dyDescent="0.2">
      <c r="A6" s="41" t="s">
        <v>60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45"/>
    </row>
    <row r="7" spans="1:14" x14ac:dyDescent="0.2">
      <c r="A7" s="22" t="s">
        <v>59</v>
      </c>
      <c r="B7" s="24">
        <v>220</v>
      </c>
      <c r="C7" s="24">
        <v>235</v>
      </c>
      <c r="D7" s="24">
        <v>245</v>
      </c>
      <c r="E7" s="24">
        <v>265</v>
      </c>
      <c r="F7" s="24">
        <v>290</v>
      </c>
      <c r="G7" s="24">
        <v>310</v>
      </c>
      <c r="H7" s="24">
        <v>330</v>
      </c>
      <c r="I7" s="24">
        <v>345</v>
      </c>
      <c r="J7" s="24">
        <v>330</v>
      </c>
      <c r="K7" s="24">
        <v>360</v>
      </c>
      <c r="L7" s="24">
        <v>365</v>
      </c>
      <c r="M7" s="24">
        <v>400</v>
      </c>
      <c r="N7" s="46"/>
    </row>
    <row r="8" spans="1:14" x14ac:dyDescent="0.2">
      <c r="A8" s="22" t="s">
        <v>58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45"/>
    </row>
    <row r="9" spans="1:14" x14ac:dyDescent="0.2">
      <c r="A9" s="2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45"/>
    </row>
    <row r="10" spans="1:14" x14ac:dyDescent="0.2">
      <c r="A10" s="41" t="s">
        <v>61</v>
      </c>
      <c r="B10" s="21">
        <f>B7+B8</f>
        <v>220</v>
      </c>
      <c r="C10" s="21">
        <f t="shared" ref="C10:M10" si="1">C7+C8</f>
        <v>235</v>
      </c>
      <c r="D10" s="21">
        <f t="shared" si="1"/>
        <v>245</v>
      </c>
      <c r="E10" s="21">
        <f t="shared" si="1"/>
        <v>265</v>
      </c>
      <c r="F10" s="21">
        <f t="shared" si="1"/>
        <v>290</v>
      </c>
      <c r="G10" s="21">
        <f t="shared" si="1"/>
        <v>310</v>
      </c>
      <c r="H10" s="21">
        <f t="shared" si="1"/>
        <v>330</v>
      </c>
      <c r="I10" s="21">
        <f t="shared" si="1"/>
        <v>345</v>
      </c>
      <c r="J10" s="21">
        <f t="shared" si="1"/>
        <v>330</v>
      </c>
      <c r="K10" s="21">
        <f t="shared" si="1"/>
        <v>360</v>
      </c>
      <c r="L10" s="21">
        <f t="shared" si="1"/>
        <v>365</v>
      </c>
      <c r="M10" s="21">
        <f t="shared" si="1"/>
        <v>400</v>
      </c>
      <c r="N10" s="45"/>
    </row>
    <row r="11" spans="1:14" x14ac:dyDescent="0.2">
      <c r="A11" s="4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45"/>
    </row>
    <row r="12" spans="1:14" x14ac:dyDescent="0.2">
      <c r="A12" s="41" t="s">
        <v>69</v>
      </c>
      <c r="B12" s="21">
        <f>B4+B10</f>
        <v>1625</v>
      </c>
      <c r="C12" s="21">
        <f t="shared" ref="C12:M12" si="2">C4+C10</f>
        <v>1770</v>
      </c>
      <c r="D12" s="21">
        <f t="shared" si="2"/>
        <v>1905</v>
      </c>
      <c r="E12" s="21">
        <f t="shared" si="2"/>
        <v>2080</v>
      </c>
      <c r="F12" s="21">
        <f t="shared" si="2"/>
        <v>2270</v>
      </c>
      <c r="G12" s="21">
        <f t="shared" si="2"/>
        <v>2490</v>
      </c>
      <c r="H12" s="21">
        <f t="shared" si="2"/>
        <v>2735</v>
      </c>
      <c r="I12" s="21">
        <f t="shared" si="2"/>
        <v>2980</v>
      </c>
      <c r="J12" s="21">
        <f t="shared" si="2"/>
        <v>3210</v>
      </c>
      <c r="K12" s="21">
        <f t="shared" si="2"/>
        <v>3480</v>
      </c>
      <c r="L12" s="21">
        <f t="shared" si="2"/>
        <v>3755</v>
      </c>
      <c r="M12" s="21">
        <f t="shared" si="2"/>
        <v>4055</v>
      </c>
      <c r="N12" s="45"/>
    </row>
    <row r="13" spans="1:14" x14ac:dyDescent="0.2">
      <c r="A13" s="4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45"/>
    </row>
    <row r="14" spans="1:14" x14ac:dyDescent="0.2">
      <c r="A14" s="22" t="s">
        <v>62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45"/>
    </row>
    <row r="15" spans="1:14" x14ac:dyDescent="0.2">
      <c r="A15" s="41" t="s">
        <v>41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45"/>
    </row>
    <row r="16" spans="1:14" x14ac:dyDescent="0.2">
      <c r="A16" s="22" t="s">
        <v>91</v>
      </c>
      <c r="B16" s="21">
        <v>10</v>
      </c>
      <c r="C16" s="21">
        <v>10</v>
      </c>
      <c r="D16" s="39"/>
      <c r="E16" s="39"/>
      <c r="F16" s="21">
        <v>10</v>
      </c>
      <c r="G16" s="39"/>
      <c r="H16" s="21">
        <v>10</v>
      </c>
      <c r="I16" s="39"/>
      <c r="J16" s="21">
        <v>10</v>
      </c>
      <c r="K16" s="39"/>
      <c r="L16" s="39"/>
      <c r="M16" s="21">
        <v>10</v>
      </c>
      <c r="N16" s="45"/>
    </row>
    <row r="17" spans="1:14" x14ac:dyDescent="0.2">
      <c r="A17" s="22" t="s">
        <v>92</v>
      </c>
      <c r="B17" s="39"/>
      <c r="C17" s="39"/>
      <c r="D17" s="21">
        <v>10</v>
      </c>
      <c r="E17" s="39"/>
      <c r="F17" s="39"/>
      <c r="G17" s="39"/>
      <c r="H17" s="21">
        <v>10</v>
      </c>
      <c r="I17" s="39"/>
      <c r="J17" s="39"/>
      <c r="K17" s="21">
        <v>10</v>
      </c>
      <c r="L17" s="39"/>
      <c r="M17" s="21">
        <v>10</v>
      </c>
      <c r="N17" s="45"/>
    </row>
    <row r="18" spans="1:14" x14ac:dyDescent="0.2">
      <c r="A18" s="22" t="s">
        <v>90</v>
      </c>
      <c r="B18" s="39"/>
      <c r="C18" s="21">
        <v>15</v>
      </c>
      <c r="D18" s="39"/>
      <c r="E18" s="21">
        <v>15</v>
      </c>
      <c r="F18" s="39"/>
      <c r="G18" s="39"/>
      <c r="H18" s="39"/>
      <c r="I18" s="21">
        <v>15</v>
      </c>
      <c r="J18" s="39"/>
      <c r="K18" s="39"/>
      <c r="L18" s="21">
        <v>15</v>
      </c>
      <c r="M18" s="39"/>
      <c r="N18" s="45"/>
    </row>
    <row r="19" spans="1:14" x14ac:dyDescent="0.2">
      <c r="A19" s="22" t="s">
        <v>87</v>
      </c>
      <c r="B19" s="39"/>
      <c r="C19" s="21">
        <v>5</v>
      </c>
      <c r="D19" s="39"/>
      <c r="E19" s="21">
        <v>5</v>
      </c>
      <c r="F19" s="39"/>
      <c r="G19" s="21">
        <v>5</v>
      </c>
      <c r="H19" s="39"/>
      <c r="I19" s="21">
        <v>5</v>
      </c>
      <c r="J19" s="39"/>
      <c r="K19" s="39"/>
      <c r="L19" s="21">
        <v>5</v>
      </c>
      <c r="M19" s="39"/>
      <c r="N19" s="45"/>
    </row>
    <row r="20" spans="1:14" x14ac:dyDescent="0.2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45"/>
    </row>
    <row r="21" spans="1:14" x14ac:dyDescent="0.2">
      <c r="A21" s="41" t="s">
        <v>96</v>
      </c>
      <c r="B21" s="21">
        <f t="shared" ref="B21:M21" si="3">SUM(B16:B19)</f>
        <v>10</v>
      </c>
      <c r="C21" s="21">
        <f t="shared" si="3"/>
        <v>30</v>
      </c>
      <c r="D21" s="21">
        <f t="shared" si="3"/>
        <v>10</v>
      </c>
      <c r="E21" s="21">
        <f t="shared" si="3"/>
        <v>20</v>
      </c>
      <c r="F21" s="21">
        <f t="shared" si="3"/>
        <v>10</v>
      </c>
      <c r="G21" s="21">
        <f t="shared" si="3"/>
        <v>5</v>
      </c>
      <c r="H21" s="21">
        <f t="shared" si="3"/>
        <v>20</v>
      </c>
      <c r="I21" s="21">
        <f t="shared" si="3"/>
        <v>20</v>
      </c>
      <c r="J21" s="21">
        <f t="shared" si="3"/>
        <v>10</v>
      </c>
      <c r="K21" s="21">
        <f t="shared" si="3"/>
        <v>10</v>
      </c>
      <c r="L21" s="21">
        <f t="shared" si="3"/>
        <v>20</v>
      </c>
      <c r="M21" s="21">
        <f t="shared" si="3"/>
        <v>20</v>
      </c>
      <c r="N21" s="45"/>
    </row>
    <row r="22" spans="1:14" x14ac:dyDescent="0.2">
      <c r="A22" s="22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45"/>
    </row>
    <row r="23" spans="1:14" x14ac:dyDescent="0.2">
      <c r="A23" s="2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45"/>
    </row>
    <row r="24" spans="1:14" x14ac:dyDescent="0.2">
      <c r="A24" s="41" t="s">
        <v>63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45"/>
    </row>
    <row r="25" spans="1:14" x14ac:dyDescent="0.2">
      <c r="A25" s="22" t="s">
        <v>88</v>
      </c>
      <c r="B25" s="21">
        <v>30</v>
      </c>
      <c r="C25" s="21">
        <v>30</v>
      </c>
      <c r="D25" s="21">
        <v>30</v>
      </c>
      <c r="E25" s="21">
        <v>30</v>
      </c>
      <c r="F25" s="21">
        <v>30</v>
      </c>
      <c r="G25" s="21">
        <v>30</v>
      </c>
      <c r="H25" s="21">
        <v>30</v>
      </c>
      <c r="I25" s="21">
        <v>30</v>
      </c>
      <c r="J25" s="21">
        <v>30</v>
      </c>
      <c r="K25" s="21">
        <v>30</v>
      </c>
      <c r="L25" s="21">
        <v>30</v>
      </c>
      <c r="M25" s="21">
        <v>30</v>
      </c>
      <c r="N25" s="45"/>
    </row>
    <row r="26" spans="1:14" x14ac:dyDescent="0.2">
      <c r="A26" s="22" t="s">
        <v>31</v>
      </c>
      <c r="B26" s="21">
        <v>50</v>
      </c>
      <c r="C26" s="21">
        <v>50</v>
      </c>
      <c r="D26" s="21">
        <v>50</v>
      </c>
      <c r="E26" s="21">
        <v>50</v>
      </c>
      <c r="F26" s="21">
        <v>50</v>
      </c>
      <c r="G26" s="21">
        <v>50</v>
      </c>
      <c r="H26" s="21">
        <v>50</v>
      </c>
      <c r="I26" s="21">
        <v>50</v>
      </c>
      <c r="J26" s="21">
        <v>50</v>
      </c>
      <c r="K26" s="21">
        <v>50</v>
      </c>
      <c r="L26" s="21">
        <v>50</v>
      </c>
      <c r="M26" s="21">
        <v>50</v>
      </c>
      <c r="N26" s="45"/>
    </row>
    <row r="27" spans="1:14" x14ac:dyDescent="0.2">
      <c r="A27" s="22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45"/>
    </row>
    <row r="28" spans="1:14" x14ac:dyDescent="0.2">
      <c r="A28" s="22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45"/>
    </row>
    <row r="29" spans="1:14" x14ac:dyDescent="0.2">
      <c r="A29" s="42" t="s">
        <v>64</v>
      </c>
      <c r="B29" s="21">
        <f>SUM(B25:B27)</f>
        <v>80</v>
      </c>
      <c r="C29" s="21">
        <f t="shared" ref="C29:M29" si="4">SUM(C25:C27)</f>
        <v>80</v>
      </c>
      <c r="D29" s="21">
        <f t="shared" si="4"/>
        <v>80</v>
      </c>
      <c r="E29" s="21">
        <f t="shared" si="4"/>
        <v>80</v>
      </c>
      <c r="F29" s="21">
        <f t="shared" si="4"/>
        <v>80</v>
      </c>
      <c r="G29" s="21">
        <f t="shared" si="4"/>
        <v>80</v>
      </c>
      <c r="H29" s="21">
        <f t="shared" si="4"/>
        <v>80</v>
      </c>
      <c r="I29" s="21">
        <f t="shared" si="4"/>
        <v>80</v>
      </c>
      <c r="J29" s="21">
        <f t="shared" si="4"/>
        <v>80</v>
      </c>
      <c r="K29" s="21">
        <f t="shared" si="4"/>
        <v>80</v>
      </c>
      <c r="L29" s="21">
        <f t="shared" si="4"/>
        <v>80</v>
      </c>
      <c r="M29" s="21">
        <f t="shared" si="4"/>
        <v>80</v>
      </c>
      <c r="N29" s="45"/>
    </row>
    <row r="30" spans="1:14" x14ac:dyDescent="0.2">
      <c r="A30" s="22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45"/>
    </row>
    <row r="31" spans="1:14" x14ac:dyDescent="0.2">
      <c r="A31" s="22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45"/>
    </row>
    <row r="32" spans="1:14" x14ac:dyDescent="0.2">
      <c r="A32" s="41" t="s">
        <v>66</v>
      </c>
      <c r="B32" s="21">
        <f>SUM(B21+B29)</f>
        <v>90</v>
      </c>
      <c r="C32" s="21">
        <f t="shared" ref="C32:M32" si="5">SUM(C21+C29)</f>
        <v>110</v>
      </c>
      <c r="D32" s="21">
        <f t="shared" si="5"/>
        <v>90</v>
      </c>
      <c r="E32" s="21">
        <f t="shared" si="5"/>
        <v>100</v>
      </c>
      <c r="F32" s="21">
        <f t="shared" si="5"/>
        <v>90</v>
      </c>
      <c r="G32" s="21">
        <f t="shared" si="5"/>
        <v>85</v>
      </c>
      <c r="H32" s="21">
        <f t="shared" si="5"/>
        <v>100</v>
      </c>
      <c r="I32" s="21">
        <f t="shared" si="5"/>
        <v>100</v>
      </c>
      <c r="J32" s="21">
        <f t="shared" si="5"/>
        <v>90</v>
      </c>
      <c r="K32" s="21">
        <f t="shared" si="5"/>
        <v>90</v>
      </c>
      <c r="L32" s="21">
        <f t="shared" si="5"/>
        <v>100</v>
      </c>
      <c r="M32" s="21">
        <f t="shared" si="5"/>
        <v>100</v>
      </c>
      <c r="N32" s="45"/>
    </row>
    <row r="33" spans="1:14" x14ac:dyDescent="0.2">
      <c r="A33" s="22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45"/>
    </row>
    <row r="34" spans="1:14" x14ac:dyDescent="0.2">
      <c r="A34" s="22" t="s">
        <v>67</v>
      </c>
      <c r="B34" s="21">
        <f>B10</f>
        <v>220</v>
      </c>
      <c r="C34" s="21">
        <f t="shared" ref="C34:M34" si="6">C10</f>
        <v>235</v>
      </c>
      <c r="D34" s="21">
        <f t="shared" si="6"/>
        <v>245</v>
      </c>
      <c r="E34" s="21">
        <f t="shared" si="6"/>
        <v>265</v>
      </c>
      <c r="F34" s="21">
        <f t="shared" si="6"/>
        <v>290</v>
      </c>
      <c r="G34" s="21">
        <f t="shared" si="6"/>
        <v>310</v>
      </c>
      <c r="H34" s="21">
        <f t="shared" si="6"/>
        <v>330</v>
      </c>
      <c r="I34" s="21">
        <f t="shared" si="6"/>
        <v>345</v>
      </c>
      <c r="J34" s="21">
        <f t="shared" si="6"/>
        <v>330</v>
      </c>
      <c r="K34" s="21">
        <f t="shared" si="6"/>
        <v>360</v>
      </c>
      <c r="L34" s="21">
        <f t="shared" si="6"/>
        <v>365</v>
      </c>
      <c r="M34" s="21">
        <f t="shared" si="6"/>
        <v>400</v>
      </c>
      <c r="N34" s="45"/>
    </row>
    <row r="35" spans="1:14" x14ac:dyDescent="0.2">
      <c r="A35" s="22" t="s">
        <v>68</v>
      </c>
      <c r="B35" s="21">
        <f>B32</f>
        <v>90</v>
      </c>
      <c r="C35" s="21">
        <f t="shared" ref="C35:M35" si="7">C32</f>
        <v>110</v>
      </c>
      <c r="D35" s="21">
        <f t="shared" si="7"/>
        <v>90</v>
      </c>
      <c r="E35" s="21">
        <f t="shared" si="7"/>
        <v>100</v>
      </c>
      <c r="F35" s="21">
        <f t="shared" si="7"/>
        <v>90</v>
      </c>
      <c r="G35" s="21">
        <f t="shared" si="7"/>
        <v>85</v>
      </c>
      <c r="H35" s="21">
        <f t="shared" si="7"/>
        <v>100</v>
      </c>
      <c r="I35" s="21">
        <f t="shared" si="7"/>
        <v>100</v>
      </c>
      <c r="J35" s="21">
        <f t="shared" si="7"/>
        <v>90</v>
      </c>
      <c r="K35" s="21">
        <f t="shared" si="7"/>
        <v>90</v>
      </c>
      <c r="L35" s="21">
        <f t="shared" si="7"/>
        <v>100</v>
      </c>
      <c r="M35" s="21">
        <f t="shared" si="7"/>
        <v>100</v>
      </c>
      <c r="N35" s="45"/>
    </row>
    <row r="36" spans="1:14" x14ac:dyDescent="0.2">
      <c r="A36" s="22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45"/>
    </row>
    <row r="37" spans="1:14" x14ac:dyDescent="0.2">
      <c r="A37" s="41" t="s">
        <v>71</v>
      </c>
      <c r="B37" s="21">
        <f>SUM(B34-B35)</f>
        <v>130</v>
      </c>
      <c r="C37" s="21">
        <f t="shared" ref="C37:M37" si="8">SUM(C34-C35)</f>
        <v>125</v>
      </c>
      <c r="D37" s="21">
        <f t="shared" si="8"/>
        <v>155</v>
      </c>
      <c r="E37" s="21">
        <f t="shared" si="8"/>
        <v>165</v>
      </c>
      <c r="F37" s="21">
        <f t="shared" si="8"/>
        <v>200</v>
      </c>
      <c r="G37" s="21">
        <f t="shared" si="8"/>
        <v>225</v>
      </c>
      <c r="H37" s="21">
        <f t="shared" si="8"/>
        <v>230</v>
      </c>
      <c r="I37" s="21">
        <f t="shared" si="8"/>
        <v>245</v>
      </c>
      <c r="J37" s="21">
        <f t="shared" si="8"/>
        <v>240</v>
      </c>
      <c r="K37" s="21">
        <f t="shared" si="8"/>
        <v>270</v>
      </c>
      <c r="L37" s="21">
        <f t="shared" si="8"/>
        <v>265</v>
      </c>
      <c r="M37" s="21">
        <f t="shared" si="8"/>
        <v>300</v>
      </c>
      <c r="N37" s="45"/>
    </row>
    <row r="38" spans="1:14" x14ac:dyDescent="0.2">
      <c r="A38" s="22" t="s">
        <v>72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44"/>
      <c r="N38" s="45"/>
    </row>
    <row r="39" spans="1:14" x14ac:dyDescent="0.2">
      <c r="A39" s="22" t="s">
        <v>73</v>
      </c>
      <c r="B39" s="21">
        <f>B37-B38</f>
        <v>130</v>
      </c>
      <c r="C39" s="21">
        <f t="shared" ref="C39:M39" si="9">C37-C38</f>
        <v>125</v>
      </c>
      <c r="D39" s="21">
        <f t="shared" si="9"/>
        <v>155</v>
      </c>
      <c r="E39" s="21">
        <f t="shared" si="9"/>
        <v>165</v>
      </c>
      <c r="F39" s="21">
        <f t="shared" si="9"/>
        <v>200</v>
      </c>
      <c r="G39" s="21">
        <f t="shared" si="9"/>
        <v>225</v>
      </c>
      <c r="H39" s="21">
        <f t="shared" si="9"/>
        <v>230</v>
      </c>
      <c r="I39" s="21">
        <f t="shared" si="9"/>
        <v>245</v>
      </c>
      <c r="J39" s="21">
        <f t="shared" si="9"/>
        <v>240</v>
      </c>
      <c r="K39" s="21">
        <f t="shared" si="9"/>
        <v>270</v>
      </c>
      <c r="L39" s="37">
        <f t="shared" si="9"/>
        <v>265</v>
      </c>
      <c r="M39" s="21">
        <f t="shared" si="9"/>
        <v>300</v>
      </c>
      <c r="N39" s="45"/>
    </row>
    <row r="40" spans="1:14" x14ac:dyDescent="0.2">
      <c r="A40" s="45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45"/>
    </row>
    <row r="41" spans="1:14" x14ac:dyDescent="0.2">
      <c r="A41" s="45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45"/>
    </row>
    <row r="42" spans="1:14" x14ac:dyDescent="0.2">
      <c r="A42" s="45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45"/>
    </row>
    <row r="43" spans="1:14" x14ac:dyDescent="0.2">
      <c r="A43" s="45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45"/>
    </row>
    <row r="44" spans="1:14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</row>
    <row r="45" spans="1:14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1:14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1:14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8" spans="1:14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4334-C914-D542-B9AA-1EA6ED310276}">
  <dimension ref="A1:N44"/>
  <sheetViews>
    <sheetView topLeftCell="A3" workbookViewId="0">
      <selection activeCell="F9" sqref="F9"/>
    </sheetView>
  </sheetViews>
  <sheetFormatPr baseColWidth="10" defaultRowHeight="16" x14ac:dyDescent="0.2"/>
  <cols>
    <col min="1" max="1" width="38.6640625" customWidth="1"/>
  </cols>
  <sheetData>
    <row r="1" spans="1:14" x14ac:dyDescent="0.2">
      <c r="A1" t="s">
        <v>5</v>
      </c>
    </row>
    <row r="4" spans="1:14" x14ac:dyDescent="0.2">
      <c r="B4" s="38" t="s">
        <v>10</v>
      </c>
      <c r="C4" s="38" t="s">
        <v>11</v>
      </c>
      <c r="D4" s="38" t="s">
        <v>12</v>
      </c>
      <c r="E4" s="38" t="s">
        <v>13</v>
      </c>
      <c r="F4" s="38" t="s">
        <v>14</v>
      </c>
      <c r="G4" s="38" t="s">
        <v>15</v>
      </c>
      <c r="H4" s="38" t="s">
        <v>16</v>
      </c>
      <c r="I4" s="38" t="s">
        <v>17</v>
      </c>
      <c r="J4" s="38" t="s">
        <v>18</v>
      </c>
      <c r="K4" s="38" t="s">
        <v>19</v>
      </c>
      <c r="L4" s="38" t="s">
        <v>20</v>
      </c>
      <c r="M4" s="38" t="s">
        <v>21</v>
      </c>
    </row>
    <row r="5" spans="1:14" x14ac:dyDescent="0.2">
      <c r="A5" s="17" t="s">
        <v>57</v>
      </c>
      <c r="B5" s="21">
        <v>3655</v>
      </c>
      <c r="C5" s="21">
        <f t="shared" ref="C5:M5" si="0">B5+B40</f>
        <v>3940</v>
      </c>
      <c r="D5" s="21">
        <f t="shared" si="0"/>
        <v>4265</v>
      </c>
      <c r="E5" s="21">
        <f t="shared" si="0"/>
        <v>4590</v>
      </c>
      <c r="F5" s="21">
        <f t="shared" si="0"/>
        <v>4850</v>
      </c>
      <c r="G5" s="21">
        <f t="shared" si="0"/>
        <v>5120</v>
      </c>
      <c r="H5" s="21">
        <f t="shared" si="0"/>
        <v>5395</v>
      </c>
      <c r="I5" s="21">
        <f t="shared" si="0"/>
        <v>5650</v>
      </c>
      <c r="J5" s="21">
        <f t="shared" si="0"/>
        <v>5975</v>
      </c>
      <c r="K5" s="21">
        <f t="shared" si="0"/>
        <v>6355</v>
      </c>
      <c r="L5" s="21">
        <f t="shared" si="0"/>
        <v>6625</v>
      </c>
      <c r="M5" s="21">
        <f t="shared" si="0"/>
        <v>6940</v>
      </c>
    </row>
    <row r="6" spans="1:14" x14ac:dyDescent="0.2">
      <c r="A6" s="16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 x14ac:dyDescent="0.2">
      <c r="A7" s="17" t="s">
        <v>60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4" x14ac:dyDescent="0.2">
      <c r="A8" s="16" t="s">
        <v>59</v>
      </c>
      <c r="B8" s="21">
        <v>365</v>
      </c>
      <c r="C8" s="21">
        <v>425</v>
      </c>
      <c r="D8" s="21">
        <v>430</v>
      </c>
      <c r="E8" s="21">
        <v>355</v>
      </c>
      <c r="F8" s="21">
        <v>365</v>
      </c>
      <c r="G8" s="21">
        <v>365</v>
      </c>
      <c r="H8" s="21">
        <v>350</v>
      </c>
      <c r="I8" s="21">
        <v>430</v>
      </c>
      <c r="J8" s="21">
        <v>475</v>
      </c>
      <c r="K8" s="21">
        <v>375</v>
      </c>
      <c r="L8" s="21">
        <v>410</v>
      </c>
      <c r="M8" s="21">
        <v>395</v>
      </c>
      <c r="N8" s="25"/>
    </row>
    <row r="9" spans="1:14" x14ac:dyDescent="0.2">
      <c r="A9" s="16" t="s">
        <v>58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4" x14ac:dyDescent="0.2">
      <c r="A10" s="16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4" x14ac:dyDescent="0.2">
      <c r="A11" s="17" t="s">
        <v>61</v>
      </c>
      <c r="B11" s="21">
        <f>B8+B9</f>
        <v>365</v>
      </c>
      <c r="C11" s="21">
        <f t="shared" ref="C11:M11" si="1">C8+C9</f>
        <v>425</v>
      </c>
      <c r="D11" s="21">
        <f t="shared" si="1"/>
        <v>430</v>
      </c>
      <c r="E11" s="21">
        <f t="shared" si="1"/>
        <v>355</v>
      </c>
      <c r="F11" s="21">
        <f t="shared" si="1"/>
        <v>365</v>
      </c>
      <c r="G11" s="21">
        <f t="shared" si="1"/>
        <v>365</v>
      </c>
      <c r="H11" s="21">
        <f t="shared" si="1"/>
        <v>350</v>
      </c>
      <c r="I11" s="21">
        <f t="shared" si="1"/>
        <v>430</v>
      </c>
      <c r="J11" s="21">
        <f t="shared" si="1"/>
        <v>475</v>
      </c>
      <c r="K11" s="21">
        <f t="shared" si="1"/>
        <v>375</v>
      </c>
      <c r="L11" s="21">
        <f t="shared" si="1"/>
        <v>410</v>
      </c>
      <c r="M11" s="21">
        <f t="shared" si="1"/>
        <v>395</v>
      </c>
    </row>
    <row r="12" spans="1:14" x14ac:dyDescent="0.2">
      <c r="A12" s="17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4" x14ac:dyDescent="0.2">
      <c r="A13" s="17" t="s">
        <v>69</v>
      </c>
      <c r="B13" s="21">
        <f>B5+B11</f>
        <v>4020</v>
      </c>
      <c r="C13" s="21">
        <f t="shared" ref="C13:M13" si="2">C5+C11</f>
        <v>4365</v>
      </c>
      <c r="D13" s="21">
        <f t="shared" si="2"/>
        <v>4695</v>
      </c>
      <c r="E13" s="21">
        <f t="shared" si="2"/>
        <v>4945</v>
      </c>
      <c r="F13" s="21">
        <f t="shared" si="2"/>
        <v>5215</v>
      </c>
      <c r="G13" s="21">
        <f t="shared" si="2"/>
        <v>5485</v>
      </c>
      <c r="H13" s="21">
        <f t="shared" si="2"/>
        <v>5745</v>
      </c>
      <c r="I13" s="21">
        <f t="shared" si="2"/>
        <v>6080</v>
      </c>
      <c r="J13" s="21">
        <f t="shared" si="2"/>
        <v>6450</v>
      </c>
      <c r="K13" s="21">
        <f t="shared" si="2"/>
        <v>6730</v>
      </c>
      <c r="L13" s="21">
        <f t="shared" si="2"/>
        <v>7035</v>
      </c>
      <c r="M13" s="21">
        <f t="shared" si="2"/>
        <v>7335</v>
      </c>
    </row>
    <row r="14" spans="1:14" x14ac:dyDescent="0.2">
      <c r="A14" s="16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4" x14ac:dyDescent="0.2">
      <c r="A15" s="16" t="s">
        <v>62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4" x14ac:dyDescent="0.2">
      <c r="A16" s="17" t="s">
        <v>41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0"/>
    </row>
    <row r="17" spans="1:14" x14ac:dyDescent="0.2">
      <c r="A17" s="16" t="s">
        <v>91</v>
      </c>
      <c r="B17" s="39"/>
      <c r="C17" s="21">
        <v>10</v>
      </c>
      <c r="D17" s="39"/>
      <c r="E17" s="21">
        <v>10</v>
      </c>
      <c r="F17" s="39"/>
      <c r="G17" s="39"/>
      <c r="H17" s="21">
        <v>10</v>
      </c>
      <c r="I17" s="39"/>
      <c r="J17" s="39"/>
      <c r="K17" s="21">
        <v>10</v>
      </c>
      <c r="L17" s="39"/>
      <c r="M17" s="21">
        <v>10</v>
      </c>
      <c r="N17" s="25"/>
    </row>
    <row r="18" spans="1:14" x14ac:dyDescent="0.2">
      <c r="A18" s="16" t="s">
        <v>92</v>
      </c>
      <c r="B18" s="39"/>
      <c r="C18" s="21">
        <v>10</v>
      </c>
      <c r="D18" s="21">
        <v>10</v>
      </c>
      <c r="E18" s="39"/>
      <c r="F18" s="39"/>
      <c r="G18" s="21">
        <v>10</v>
      </c>
      <c r="H18" s="39"/>
      <c r="I18" s="21">
        <v>10</v>
      </c>
      <c r="J18" s="21">
        <v>10</v>
      </c>
      <c r="K18" s="39"/>
      <c r="L18" s="21">
        <v>10</v>
      </c>
      <c r="M18" s="39"/>
      <c r="N18" s="25"/>
    </row>
    <row r="19" spans="1:14" x14ac:dyDescent="0.2">
      <c r="A19" s="16" t="s">
        <v>90</v>
      </c>
      <c r="B19" s="39"/>
      <c r="C19" s="39"/>
      <c r="D19" s="21">
        <v>15</v>
      </c>
      <c r="E19" s="39"/>
      <c r="F19" s="21">
        <v>15</v>
      </c>
      <c r="G19" s="39"/>
      <c r="H19" s="39"/>
      <c r="I19" s="21">
        <v>15</v>
      </c>
      <c r="J19" s="39"/>
      <c r="K19" s="21">
        <v>15</v>
      </c>
      <c r="L19" s="39"/>
      <c r="M19" s="21">
        <v>15</v>
      </c>
      <c r="N19" s="25"/>
    </row>
    <row r="20" spans="1:14" x14ac:dyDescent="0.2">
      <c r="A20" s="16" t="s">
        <v>87</v>
      </c>
      <c r="B20" s="39"/>
      <c r="C20" s="39"/>
      <c r="D20" s="39"/>
      <c r="E20" s="21">
        <v>5</v>
      </c>
      <c r="F20" s="39"/>
      <c r="G20" s="39"/>
      <c r="H20" s="21">
        <v>5</v>
      </c>
      <c r="I20" s="39"/>
      <c r="J20" s="21">
        <v>5</v>
      </c>
      <c r="K20" s="39"/>
      <c r="L20" s="21">
        <v>5</v>
      </c>
      <c r="M20" s="39"/>
      <c r="N20" s="25"/>
    </row>
    <row r="21" spans="1:14" x14ac:dyDescent="0.2">
      <c r="A21" s="16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5"/>
    </row>
    <row r="22" spans="1:14" x14ac:dyDescent="0.2">
      <c r="A22" s="17" t="s">
        <v>96</v>
      </c>
      <c r="B22" s="21">
        <f t="shared" ref="B22:M22" si="3">SUM(B17:B20)</f>
        <v>0</v>
      </c>
      <c r="C22" s="21">
        <f t="shared" si="3"/>
        <v>20</v>
      </c>
      <c r="D22" s="21">
        <f t="shared" si="3"/>
        <v>25</v>
      </c>
      <c r="E22" s="21">
        <f t="shared" si="3"/>
        <v>15</v>
      </c>
      <c r="F22" s="21">
        <f t="shared" si="3"/>
        <v>15</v>
      </c>
      <c r="G22" s="21">
        <f t="shared" si="3"/>
        <v>10</v>
      </c>
      <c r="H22" s="21">
        <f t="shared" si="3"/>
        <v>15</v>
      </c>
      <c r="I22" s="21">
        <f t="shared" si="3"/>
        <v>25</v>
      </c>
      <c r="J22" s="21">
        <f t="shared" si="3"/>
        <v>15</v>
      </c>
      <c r="K22" s="21">
        <f t="shared" si="3"/>
        <v>25</v>
      </c>
      <c r="L22" s="21">
        <f t="shared" si="3"/>
        <v>15</v>
      </c>
      <c r="M22" s="21">
        <f t="shared" si="3"/>
        <v>25</v>
      </c>
      <c r="N22" s="25"/>
    </row>
    <row r="23" spans="1:14" x14ac:dyDescent="0.2">
      <c r="A23" s="16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4" x14ac:dyDescent="0.2">
      <c r="A24" s="16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4" x14ac:dyDescent="0.2">
      <c r="A25" s="17" t="s">
        <v>63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14" x14ac:dyDescent="0.2">
      <c r="A26" s="16" t="s">
        <v>88</v>
      </c>
      <c r="B26" s="21">
        <v>30</v>
      </c>
      <c r="C26" s="21">
        <v>30</v>
      </c>
      <c r="D26" s="21">
        <v>30</v>
      </c>
      <c r="E26" s="21">
        <v>30</v>
      </c>
      <c r="F26" s="21">
        <v>30</v>
      </c>
      <c r="G26" s="21">
        <v>30</v>
      </c>
      <c r="H26" s="21">
        <v>30</v>
      </c>
      <c r="I26" s="21">
        <v>30</v>
      </c>
      <c r="J26" s="21">
        <v>30</v>
      </c>
      <c r="K26" s="21">
        <v>30</v>
      </c>
      <c r="L26" s="21">
        <v>30</v>
      </c>
      <c r="M26" s="21">
        <v>30</v>
      </c>
    </row>
    <row r="27" spans="1:14" x14ac:dyDescent="0.2">
      <c r="A27" s="16" t="s">
        <v>31</v>
      </c>
      <c r="B27" s="21">
        <v>50</v>
      </c>
      <c r="C27" s="21">
        <v>50</v>
      </c>
      <c r="D27" s="21">
        <v>50</v>
      </c>
      <c r="E27" s="21">
        <v>50</v>
      </c>
      <c r="F27" s="21">
        <v>50</v>
      </c>
      <c r="G27" s="21">
        <v>50</v>
      </c>
      <c r="H27" s="21">
        <v>50</v>
      </c>
      <c r="I27" s="21">
        <v>50</v>
      </c>
      <c r="J27" s="21">
        <v>50</v>
      </c>
      <c r="K27" s="21">
        <v>50</v>
      </c>
      <c r="L27" s="21">
        <v>50</v>
      </c>
      <c r="M27" s="21">
        <v>50</v>
      </c>
    </row>
    <row r="28" spans="1:14" x14ac:dyDescent="0.2">
      <c r="A28" s="19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4" x14ac:dyDescent="0.2">
      <c r="A29" s="1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4" x14ac:dyDescent="0.2">
      <c r="A30" s="36" t="s">
        <v>64</v>
      </c>
      <c r="B30" s="21">
        <f>SUM(B26:B28)</f>
        <v>80</v>
      </c>
      <c r="C30" s="21">
        <f t="shared" ref="C30:M30" si="4">SUM(C26:C28)</f>
        <v>80</v>
      </c>
      <c r="D30" s="21">
        <f t="shared" si="4"/>
        <v>80</v>
      </c>
      <c r="E30" s="21">
        <f t="shared" si="4"/>
        <v>80</v>
      </c>
      <c r="F30" s="21">
        <f t="shared" si="4"/>
        <v>80</v>
      </c>
      <c r="G30" s="21">
        <f t="shared" si="4"/>
        <v>80</v>
      </c>
      <c r="H30" s="21">
        <f t="shared" si="4"/>
        <v>80</v>
      </c>
      <c r="I30" s="21">
        <f t="shared" si="4"/>
        <v>80</v>
      </c>
      <c r="J30" s="21">
        <f t="shared" si="4"/>
        <v>80</v>
      </c>
      <c r="K30" s="21">
        <f t="shared" si="4"/>
        <v>80</v>
      </c>
      <c r="L30" s="21">
        <f t="shared" si="4"/>
        <v>80</v>
      </c>
      <c r="M30" s="21">
        <f t="shared" si="4"/>
        <v>80</v>
      </c>
    </row>
    <row r="31" spans="1:14" x14ac:dyDescent="0.2">
      <c r="A31" s="16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4" x14ac:dyDescent="0.2">
      <c r="A32" s="1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3" x14ac:dyDescent="0.2">
      <c r="A33" s="17" t="s">
        <v>66</v>
      </c>
      <c r="B33" s="21">
        <f>SUM(B22+B30)</f>
        <v>80</v>
      </c>
      <c r="C33" s="21">
        <f t="shared" ref="C33:M33" si="5">SUM(C22+C30)</f>
        <v>100</v>
      </c>
      <c r="D33" s="21">
        <f t="shared" si="5"/>
        <v>105</v>
      </c>
      <c r="E33" s="21">
        <f t="shared" si="5"/>
        <v>95</v>
      </c>
      <c r="F33" s="21">
        <f t="shared" si="5"/>
        <v>95</v>
      </c>
      <c r="G33" s="21">
        <f t="shared" si="5"/>
        <v>90</v>
      </c>
      <c r="H33" s="21">
        <f t="shared" si="5"/>
        <v>95</v>
      </c>
      <c r="I33" s="21">
        <f t="shared" si="5"/>
        <v>105</v>
      </c>
      <c r="J33" s="21">
        <f t="shared" si="5"/>
        <v>95</v>
      </c>
      <c r="K33" s="21">
        <f t="shared" si="5"/>
        <v>105</v>
      </c>
      <c r="L33" s="21">
        <f t="shared" si="5"/>
        <v>95</v>
      </c>
      <c r="M33" s="21">
        <f t="shared" si="5"/>
        <v>105</v>
      </c>
    </row>
    <row r="34" spans="1:13" x14ac:dyDescent="0.2">
      <c r="A34" s="16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 x14ac:dyDescent="0.2">
      <c r="A35" s="16" t="s">
        <v>67</v>
      </c>
      <c r="B35" s="21">
        <f>B11</f>
        <v>365</v>
      </c>
      <c r="C35" s="21">
        <f t="shared" ref="C35:M35" si="6">C11</f>
        <v>425</v>
      </c>
      <c r="D35" s="21">
        <f t="shared" si="6"/>
        <v>430</v>
      </c>
      <c r="E35" s="21">
        <f t="shared" si="6"/>
        <v>355</v>
      </c>
      <c r="F35" s="21">
        <f t="shared" si="6"/>
        <v>365</v>
      </c>
      <c r="G35" s="21">
        <f t="shared" si="6"/>
        <v>365</v>
      </c>
      <c r="H35" s="21">
        <f t="shared" si="6"/>
        <v>350</v>
      </c>
      <c r="I35" s="21">
        <f t="shared" si="6"/>
        <v>430</v>
      </c>
      <c r="J35" s="21">
        <f t="shared" si="6"/>
        <v>475</v>
      </c>
      <c r="K35" s="21">
        <f t="shared" si="6"/>
        <v>375</v>
      </c>
      <c r="L35" s="21">
        <f t="shared" si="6"/>
        <v>410</v>
      </c>
      <c r="M35" s="21">
        <f t="shared" si="6"/>
        <v>395</v>
      </c>
    </row>
    <row r="36" spans="1:13" x14ac:dyDescent="0.2">
      <c r="A36" s="16" t="s">
        <v>68</v>
      </c>
      <c r="B36" s="21">
        <f>B33</f>
        <v>80</v>
      </c>
      <c r="C36" s="21">
        <f t="shared" ref="C36:M36" si="7">C33</f>
        <v>100</v>
      </c>
      <c r="D36" s="21">
        <f t="shared" si="7"/>
        <v>105</v>
      </c>
      <c r="E36" s="21">
        <f t="shared" si="7"/>
        <v>95</v>
      </c>
      <c r="F36" s="21">
        <f t="shared" si="7"/>
        <v>95</v>
      </c>
      <c r="G36" s="21">
        <f t="shared" si="7"/>
        <v>90</v>
      </c>
      <c r="H36" s="21">
        <f t="shared" si="7"/>
        <v>95</v>
      </c>
      <c r="I36" s="21">
        <f t="shared" si="7"/>
        <v>105</v>
      </c>
      <c r="J36" s="21">
        <f t="shared" si="7"/>
        <v>95</v>
      </c>
      <c r="K36" s="21">
        <f t="shared" si="7"/>
        <v>105</v>
      </c>
      <c r="L36" s="21">
        <f t="shared" si="7"/>
        <v>95</v>
      </c>
      <c r="M36" s="21">
        <f t="shared" si="7"/>
        <v>105</v>
      </c>
    </row>
    <row r="37" spans="1:13" x14ac:dyDescent="0.2">
      <c r="A37" s="16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x14ac:dyDescent="0.2">
      <c r="A38" s="17" t="s">
        <v>71</v>
      </c>
      <c r="B38" s="21">
        <f>SUM(B35-B36)</f>
        <v>285</v>
      </c>
      <c r="C38" s="21">
        <f t="shared" ref="C38:M38" si="8">SUM(C35-C36)</f>
        <v>325</v>
      </c>
      <c r="D38" s="21">
        <f t="shared" si="8"/>
        <v>325</v>
      </c>
      <c r="E38" s="21">
        <f t="shared" si="8"/>
        <v>260</v>
      </c>
      <c r="F38" s="21">
        <f t="shared" si="8"/>
        <v>270</v>
      </c>
      <c r="G38" s="21">
        <f t="shared" si="8"/>
        <v>275</v>
      </c>
      <c r="H38" s="21">
        <f t="shared" si="8"/>
        <v>255</v>
      </c>
      <c r="I38" s="21">
        <f t="shared" si="8"/>
        <v>325</v>
      </c>
      <c r="J38" s="21">
        <f t="shared" si="8"/>
        <v>380</v>
      </c>
      <c r="K38" s="21">
        <f t="shared" si="8"/>
        <v>270</v>
      </c>
      <c r="L38" s="21">
        <f t="shared" si="8"/>
        <v>315</v>
      </c>
      <c r="M38" s="21">
        <f t="shared" si="8"/>
        <v>290</v>
      </c>
    </row>
    <row r="39" spans="1:13" x14ac:dyDescent="0.2">
      <c r="A39" s="16" t="s">
        <v>72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3" x14ac:dyDescent="0.2">
      <c r="A40" s="16" t="s">
        <v>73</v>
      </c>
      <c r="B40" s="21">
        <f>B38-B39</f>
        <v>285</v>
      </c>
      <c r="C40" s="21">
        <f t="shared" ref="C40:M40" si="9">C38-C39</f>
        <v>325</v>
      </c>
      <c r="D40" s="21">
        <f t="shared" si="9"/>
        <v>325</v>
      </c>
      <c r="E40" s="21">
        <f t="shared" si="9"/>
        <v>260</v>
      </c>
      <c r="F40" s="21">
        <f t="shared" si="9"/>
        <v>270</v>
      </c>
      <c r="G40" s="21">
        <f t="shared" si="9"/>
        <v>275</v>
      </c>
      <c r="H40" s="21">
        <f t="shared" si="9"/>
        <v>255</v>
      </c>
      <c r="I40" s="21">
        <f t="shared" si="9"/>
        <v>325</v>
      </c>
      <c r="J40" s="21">
        <f t="shared" si="9"/>
        <v>380</v>
      </c>
      <c r="K40" s="21">
        <f t="shared" si="9"/>
        <v>270</v>
      </c>
      <c r="L40" s="21">
        <f t="shared" si="9"/>
        <v>315</v>
      </c>
      <c r="M40" s="21">
        <f t="shared" si="9"/>
        <v>290</v>
      </c>
    </row>
    <row r="41" spans="1:13" x14ac:dyDescent="0.2">
      <c r="A41" s="16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3" x14ac:dyDescent="0.2">
      <c r="A42" s="16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3" x14ac:dyDescent="0.2">
      <c r="A43" s="16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79F1-354D-4447-811C-763764FC9EB1}">
  <dimension ref="A1:D37"/>
  <sheetViews>
    <sheetView workbookViewId="0">
      <selection activeCell="N32" sqref="N32"/>
    </sheetView>
  </sheetViews>
  <sheetFormatPr baseColWidth="10" defaultRowHeight="16" x14ac:dyDescent="0.2"/>
  <cols>
    <col min="1" max="1" width="41.6640625" customWidth="1"/>
    <col min="2" max="2" width="13.33203125" customWidth="1"/>
  </cols>
  <sheetData>
    <row r="1" spans="1:2" ht="19" x14ac:dyDescent="0.25">
      <c r="A1" s="31" t="s">
        <v>6</v>
      </c>
      <c r="B1" s="31"/>
    </row>
    <row r="2" spans="1:2" ht="19" x14ac:dyDescent="0.25">
      <c r="A2" s="31"/>
      <c r="B2" s="26"/>
    </row>
    <row r="3" spans="1:2" ht="19" x14ac:dyDescent="0.25">
      <c r="A3" s="32" t="s">
        <v>97</v>
      </c>
      <c r="B3" s="29"/>
    </row>
    <row r="4" spans="1:2" ht="19" x14ac:dyDescent="0.25">
      <c r="A4" s="33" t="s">
        <v>98</v>
      </c>
      <c r="B4" s="29"/>
    </row>
    <row r="5" spans="1:2" ht="19" x14ac:dyDescent="0.25">
      <c r="A5" s="33" t="s">
        <v>108</v>
      </c>
      <c r="B5" s="29">
        <v>2900</v>
      </c>
    </row>
    <row r="6" spans="1:2" ht="19" x14ac:dyDescent="0.25">
      <c r="A6" s="34" t="s">
        <v>99</v>
      </c>
      <c r="B6" s="35">
        <f>SUM(B5:B5)</f>
        <v>2900</v>
      </c>
    </row>
    <row r="7" spans="1:2" ht="19" x14ac:dyDescent="0.25">
      <c r="A7" s="33"/>
      <c r="B7" s="29"/>
    </row>
    <row r="8" spans="1:2" ht="19" x14ac:dyDescent="0.25">
      <c r="A8" s="32" t="s">
        <v>100</v>
      </c>
      <c r="B8" s="29"/>
    </row>
    <row r="9" spans="1:2" ht="19" x14ac:dyDescent="0.25">
      <c r="A9" s="33" t="s">
        <v>101</v>
      </c>
      <c r="B9" s="29"/>
    </row>
    <row r="10" spans="1:2" ht="19" x14ac:dyDescent="0.25">
      <c r="A10" s="33" t="s">
        <v>109</v>
      </c>
      <c r="B10" s="29">
        <f>SUM('Income Statement Year 1 '!N18+'Income Statement Year 1 '!N26)</f>
        <v>1125</v>
      </c>
    </row>
    <row r="11" spans="1:2" ht="19" x14ac:dyDescent="0.25">
      <c r="A11" s="33" t="s">
        <v>102</v>
      </c>
      <c r="B11" s="29">
        <f>SUM('Income Statement Year 1 '!N29)</f>
        <v>168.6</v>
      </c>
    </row>
    <row r="12" spans="1:2" ht="19" x14ac:dyDescent="0.25">
      <c r="A12" s="34" t="s">
        <v>103</v>
      </c>
      <c r="B12" s="35">
        <f>SUM(B10:B11)</f>
        <v>1293.5999999999999</v>
      </c>
    </row>
    <row r="13" spans="1:2" ht="19" x14ac:dyDescent="0.25">
      <c r="A13" s="33"/>
      <c r="B13" s="29"/>
    </row>
    <row r="14" spans="1:2" ht="19" x14ac:dyDescent="0.25">
      <c r="A14" s="32" t="s">
        <v>104</v>
      </c>
      <c r="B14" s="29"/>
    </row>
    <row r="15" spans="1:2" ht="19" x14ac:dyDescent="0.25">
      <c r="A15" s="33" t="s">
        <v>105</v>
      </c>
      <c r="B15" s="29">
        <f>SUM(B6-B12)</f>
        <v>1606.4</v>
      </c>
    </row>
    <row r="16" spans="1:2" ht="19" x14ac:dyDescent="0.25">
      <c r="A16" s="34" t="s">
        <v>106</v>
      </c>
      <c r="B16" s="35">
        <f>SUM(B15)</f>
        <v>1606.4</v>
      </c>
    </row>
    <row r="17" spans="1:4" ht="19" x14ac:dyDescent="0.25">
      <c r="A17" s="33"/>
      <c r="B17" s="29"/>
    </row>
    <row r="18" spans="1:4" ht="19" x14ac:dyDescent="0.25">
      <c r="A18" s="34" t="s">
        <v>107</v>
      </c>
      <c r="B18" s="35">
        <f>SUM(B12+B16)</f>
        <v>2900</v>
      </c>
    </row>
    <row r="22" spans="1:4" ht="19" x14ac:dyDescent="0.25">
      <c r="D22" s="10" t="s">
        <v>53</v>
      </c>
    </row>
    <row r="24" spans="1:4" x14ac:dyDescent="0.2">
      <c r="D24" s="3" t="s">
        <v>48</v>
      </c>
    </row>
    <row r="26" spans="1:4" x14ac:dyDescent="0.2">
      <c r="D26" s="3" t="s">
        <v>54</v>
      </c>
    </row>
    <row r="28" spans="1:4" ht="17" x14ac:dyDescent="0.25">
      <c r="D28" s="4" t="s">
        <v>49</v>
      </c>
    </row>
    <row r="29" spans="1:4" ht="17" x14ac:dyDescent="0.25">
      <c r="D29" s="4" t="s">
        <v>50</v>
      </c>
    </row>
    <row r="30" spans="1:4" ht="17" x14ac:dyDescent="0.25">
      <c r="D30" s="4" t="s">
        <v>51</v>
      </c>
    </row>
    <row r="31" spans="1:4" ht="17" x14ac:dyDescent="0.25">
      <c r="D31" s="4" t="s">
        <v>52</v>
      </c>
    </row>
    <row r="33" spans="4:4" x14ac:dyDescent="0.2">
      <c r="D33" s="4" t="s">
        <v>38</v>
      </c>
    </row>
    <row r="34" spans="4:4" x14ac:dyDescent="0.2">
      <c r="D34" s="3" t="s">
        <v>55</v>
      </c>
    </row>
    <row r="35" spans="4:4" x14ac:dyDescent="0.2">
      <c r="D35" s="3" t="s">
        <v>56</v>
      </c>
    </row>
    <row r="36" spans="4:4" x14ac:dyDescent="0.2">
      <c r="D36" s="3" t="s">
        <v>70</v>
      </c>
    </row>
    <row r="37" spans="4:4" ht="17" x14ac:dyDescent="0.25">
      <c r="D37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B6F2-ED8F-7B4B-9A9F-B8704A1B90CB}">
  <dimension ref="A1:B18"/>
  <sheetViews>
    <sheetView workbookViewId="0">
      <selection activeCell="B18" sqref="B18"/>
    </sheetView>
  </sheetViews>
  <sheetFormatPr baseColWidth="10" defaultRowHeight="16" x14ac:dyDescent="0.2"/>
  <cols>
    <col min="1" max="1" width="40.33203125" customWidth="1"/>
    <col min="2" max="2" width="12.83203125" customWidth="1"/>
  </cols>
  <sheetData>
    <row r="1" spans="1:2" ht="19" x14ac:dyDescent="0.25">
      <c r="A1" s="31" t="s">
        <v>7</v>
      </c>
      <c r="B1" s="31"/>
    </row>
    <row r="2" spans="1:2" ht="19" x14ac:dyDescent="0.25">
      <c r="A2" s="31"/>
      <c r="B2" s="31"/>
    </row>
    <row r="3" spans="1:2" ht="19" x14ac:dyDescent="0.25">
      <c r="A3" s="32" t="s">
        <v>97</v>
      </c>
      <c r="B3" s="28"/>
    </row>
    <row r="4" spans="1:2" ht="19" x14ac:dyDescent="0.25">
      <c r="A4" s="33" t="s">
        <v>98</v>
      </c>
      <c r="B4" s="28"/>
    </row>
    <row r="5" spans="1:2" ht="19" x14ac:dyDescent="0.25">
      <c r="A5" s="33" t="s">
        <v>108</v>
      </c>
      <c r="B5" s="29">
        <v>3695</v>
      </c>
    </row>
    <row r="6" spans="1:2" ht="19" x14ac:dyDescent="0.25">
      <c r="A6" s="34" t="s">
        <v>99</v>
      </c>
      <c r="B6" s="35">
        <f>SUM(B5:B5)</f>
        <v>3695</v>
      </c>
    </row>
    <row r="7" spans="1:2" ht="19" x14ac:dyDescent="0.25">
      <c r="A7" s="33"/>
      <c r="B7" s="29"/>
    </row>
    <row r="8" spans="1:2" ht="19" x14ac:dyDescent="0.25">
      <c r="A8" s="32" t="s">
        <v>100</v>
      </c>
      <c r="B8" s="29"/>
    </row>
    <row r="9" spans="1:2" ht="19" x14ac:dyDescent="0.25">
      <c r="A9" s="33" t="s">
        <v>101</v>
      </c>
      <c r="B9" s="29"/>
    </row>
    <row r="10" spans="1:2" ht="19" x14ac:dyDescent="0.25">
      <c r="A10" s="33" t="s">
        <v>109</v>
      </c>
      <c r="B10" s="29">
        <f>SUM('Income Statement Year 2 '!N19+'Income Statement Year 2 '!N27)</f>
        <v>1065</v>
      </c>
    </row>
    <row r="11" spans="1:2" ht="19" x14ac:dyDescent="0.25">
      <c r="A11" s="33" t="s">
        <v>102</v>
      </c>
      <c r="B11" s="29">
        <f>SUM('Income Statement Year 2 '!N30)</f>
        <v>306</v>
      </c>
    </row>
    <row r="12" spans="1:2" ht="19" x14ac:dyDescent="0.25">
      <c r="A12" s="34" t="s">
        <v>103</v>
      </c>
      <c r="B12" s="35">
        <f>SUM(B10:B11)</f>
        <v>1371</v>
      </c>
    </row>
    <row r="13" spans="1:2" ht="19" x14ac:dyDescent="0.25">
      <c r="A13" s="33"/>
      <c r="B13" s="29"/>
    </row>
    <row r="14" spans="1:2" ht="19" x14ac:dyDescent="0.25">
      <c r="A14" s="32" t="s">
        <v>104</v>
      </c>
      <c r="B14" s="29"/>
    </row>
    <row r="15" spans="1:2" ht="19" x14ac:dyDescent="0.25">
      <c r="A15" s="33" t="s">
        <v>105</v>
      </c>
      <c r="B15" s="29">
        <f>SUM(B6-B12)</f>
        <v>2324</v>
      </c>
    </row>
    <row r="16" spans="1:2" ht="19" x14ac:dyDescent="0.25">
      <c r="A16" s="34" t="s">
        <v>106</v>
      </c>
      <c r="B16" s="35">
        <f>SUM(B15)</f>
        <v>2324</v>
      </c>
    </row>
    <row r="17" spans="1:2" ht="19" x14ac:dyDescent="0.25">
      <c r="A17" s="33"/>
      <c r="B17" s="29"/>
    </row>
    <row r="18" spans="1:2" ht="19" x14ac:dyDescent="0.25">
      <c r="A18" s="34" t="s">
        <v>107</v>
      </c>
      <c r="B18" s="35">
        <f>SUM(B12+B16)</f>
        <v>3695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Start Up Costs </vt:lpstr>
      <vt:lpstr>Income Statement Year 1 </vt:lpstr>
      <vt:lpstr>Income Statement Year 2 </vt:lpstr>
      <vt:lpstr>Income Statement Year 3</vt:lpstr>
      <vt:lpstr>Cash Flow Year 1 </vt:lpstr>
      <vt:lpstr>Cash Flow Year 2</vt:lpstr>
      <vt:lpstr>Cash Flow Year 3</vt:lpstr>
      <vt:lpstr>Balance Sheet Year 1 </vt:lpstr>
      <vt:lpstr>Balance Sheet Year 2 </vt:lpstr>
      <vt:lpstr>Balance Sheet Year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Dave Brazil</cp:lastModifiedBy>
  <dcterms:created xsi:type="dcterms:W3CDTF">2022-03-19T15:50:25Z</dcterms:created>
  <dcterms:modified xsi:type="dcterms:W3CDTF">2025-03-17T05:14:31Z</dcterms:modified>
</cp:coreProperties>
</file>